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045" windowHeight="6375" activeTab="0"/>
  </bookViews>
  <sheets>
    <sheet name="07-11" sheetId="1" r:id="rId1"/>
  </sheets>
  <definedNames/>
  <calcPr fullCalcOnLoad="1"/>
</workbook>
</file>

<file path=xl/sharedStrings.xml><?xml version="1.0" encoding="utf-8"?>
<sst xmlns="http://schemas.openxmlformats.org/spreadsheetml/2006/main" count="125" uniqueCount="32">
  <si>
    <t xml:space="preserve">TİCARET BORSASI  ADI </t>
  </si>
  <si>
    <t>TOPLAM</t>
  </si>
  <si>
    <t>GENEL TOPLAM</t>
  </si>
  <si>
    <t xml:space="preserve">RİZE TİCARET BORSASI </t>
  </si>
  <si>
    <t>ÖZEL SEKTÖR</t>
  </si>
  <si>
    <t>ÇAYKUR</t>
  </si>
  <si>
    <t>TRABZON TİCARET BORSASI</t>
  </si>
  <si>
    <t>GİRESUN TİCARET BORSASI</t>
  </si>
  <si>
    <t>RİZE TİCARET BORSASI</t>
  </si>
  <si>
    <t>ÇAYKUR TOPLAMI</t>
  </si>
  <si>
    <t>SAMSUN TİCARET BORSASI</t>
  </si>
  <si>
    <t>ÖZEL SEKTÖR TOPLAMI</t>
  </si>
  <si>
    <t>% + -</t>
  </si>
  <si>
    <t>TOPLAMDA FARK %'LERİ</t>
  </si>
  <si>
    <t>ÖZEL SEKTÖR % ORANI</t>
  </si>
  <si>
    <t>ÇAYKUR % ORANI</t>
  </si>
  <si>
    <t>ÖZEL SEKTÖR  TOPLAMI</t>
  </si>
  <si>
    <t>ÇAYKUR  TOPLAM</t>
  </si>
  <si>
    <t>ÖZEL SEKTÖR  TOPLAM</t>
  </si>
  <si>
    <t xml:space="preserve">ÇAYKUR TOPLAMI </t>
  </si>
  <si>
    <t>RİZE</t>
  </si>
  <si>
    <t>TRABZON</t>
  </si>
  <si>
    <t>SAMSUN</t>
  </si>
  <si>
    <t>YAŞ ÇAYIN İLLERE GÖRE %'LİK DAĞILIMI</t>
  </si>
  <si>
    <t>GİRESUN</t>
  </si>
  <si>
    <t>1. SÜRGÜ</t>
  </si>
  <si>
    <t>2. SÜRGÜ</t>
  </si>
  <si>
    <t>3. SÜRGÜ</t>
  </si>
  <si>
    <t xml:space="preserve">2007 - 2011 YILLARI 1. SÜRGÜ YAŞ ÇAY ALIMLARI </t>
  </si>
  <si>
    <t xml:space="preserve">2007 - 2011 YILLARI 2. SÜRGÜ YAŞ ÇAY ALIMLARI </t>
  </si>
  <si>
    <t xml:space="preserve">2007 - 2011 YILLARI 3. SÜRGÜ YAŞ ÇAY ALIMLARI </t>
  </si>
  <si>
    <t xml:space="preserve">2007 - 2011 YILLARI GENEL TOPLAM YAŞ ÇAY ALIMLARI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</si>
</sst>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[$-41F]dd\ mmmm\ yyyy\ dddd"/>
    <numFmt numFmtId="181" formatCode="0.00_ ;\-0.00\ "/>
  </numFmts>
  <fonts count="96">
    <font>
      <sz val="10"/>
      <name val="Arial Tur"/>
      <family val="0"/>
    </font>
    <font>
      <sz val="14"/>
      <name val="Arial Tur"/>
      <family val="2"/>
    </font>
    <font>
      <b/>
      <sz val="10"/>
      <name val="Arial Tur"/>
      <family val="2"/>
    </font>
    <font>
      <b/>
      <sz val="10"/>
      <color indexed="17"/>
      <name val="Arial Tur"/>
      <family val="2"/>
    </font>
    <font>
      <b/>
      <sz val="10"/>
      <color indexed="12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color indexed="16"/>
      <name val="Arial Tur"/>
      <family val="2"/>
    </font>
    <font>
      <b/>
      <sz val="9"/>
      <color indexed="12"/>
      <name val="Arial Tur"/>
      <family val="2"/>
    </font>
    <font>
      <b/>
      <sz val="9"/>
      <color indexed="16"/>
      <name val="Arial Tur"/>
      <family val="2"/>
    </font>
    <font>
      <b/>
      <sz val="9"/>
      <name val="Arial Tur"/>
      <family val="2"/>
    </font>
    <font>
      <b/>
      <sz val="9"/>
      <color indexed="17"/>
      <name val="Arial Tur"/>
      <family val="2"/>
    </font>
    <font>
      <b/>
      <i/>
      <sz val="16"/>
      <color indexed="12"/>
      <name val="Arial"/>
      <family val="2"/>
    </font>
    <font>
      <b/>
      <sz val="11"/>
      <name val="Arial Tur"/>
      <family val="0"/>
    </font>
    <font>
      <b/>
      <sz val="10"/>
      <color indexed="10"/>
      <name val="Arial Tur"/>
      <family val="0"/>
    </font>
    <font>
      <sz val="8"/>
      <name val="Arial Tur"/>
      <family val="0"/>
    </font>
    <font>
      <b/>
      <sz val="11"/>
      <color indexed="16"/>
      <name val="Arial Tur"/>
      <family val="2"/>
    </font>
    <font>
      <b/>
      <i/>
      <sz val="16"/>
      <color indexed="12"/>
      <name val="Arial Tur"/>
      <family val="0"/>
    </font>
    <font>
      <b/>
      <sz val="14"/>
      <color indexed="16"/>
      <name val="Arial Tur"/>
      <family val="2"/>
    </font>
    <font>
      <b/>
      <sz val="10"/>
      <color indexed="60"/>
      <name val="Arial Tur"/>
      <family val="0"/>
    </font>
    <font>
      <b/>
      <sz val="9"/>
      <color indexed="8"/>
      <name val="Arial Tur"/>
      <family val="2"/>
    </font>
    <font>
      <b/>
      <sz val="8"/>
      <color indexed="16"/>
      <name val="Arial Tur"/>
      <family val="2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22"/>
      <color indexed="16"/>
      <name val="Arial Tur"/>
      <family val="0"/>
    </font>
    <font>
      <b/>
      <sz val="24"/>
      <color indexed="16"/>
      <name val="Arial Tur"/>
      <family val="0"/>
    </font>
    <font>
      <b/>
      <sz val="14"/>
      <color indexed="60"/>
      <name val="Arial Tur"/>
      <family val="0"/>
    </font>
    <font>
      <b/>
      <sz val="9"/>
      <color indexed="9"/>
      <name val="Arial Tur"/>
      <family val="0"/>
    </font>
    <font>
      <b/>
      <sz val="10"/>
      <color indexed="9"/>
      <name val="Arial Tur"/>
      <family val="0"/>
    </font>
    <font>
      <b/>
      <sz val="24"/>
      <color indexed="9"/>
      <name val="Arial Tur"/>
      <family val="0"/>
    </font>
    <font>
      <sz val="10"/>
      <color indexed="9"/>
      <name val="Arial Tur"/>
      <family val="0"/>
    </font>
    <font>
      <b/>
      <i/>
      <sz val="16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22"/>
      <color indexed="9"/>
      <name val="Arial Tur"/>
      <family val="0"/>
    </font>
    <font>
      <b/>
      <sz val="8"/>
      <color indexed="9"/>
      <name val="Arial Tur"/>
      <family val="0"/>
    </font>
    <font>
      <b/>
      <i/>
      <sz val="12"/>
      <name val="Arial"/>
      <family val="2"/>
    </font>
    <font>
      <b/>
      <i/>
      <sz val="13"/>
      <name val="Arial"/>
      <family val="2"/>
    </font>
    <font>
      <b/>
      <sz val="10"/>
      <color indexed="8"/>
      <name val="Arial Tur"/>
      <family val="0"/>
    </font>
    <font>
      <b/>
      <sz val="22"/>
      <color indexed="8"/>
      <name val="Arial Tur"/>
      <family val="0"/>
    </font>
    <font>
      <sz val="10"/>
      <color indexed="8"/>
      <name val="Arial Tur"/>
      <family val="0"/>
    </font>
    <font>
      <sz val="10.5"/>
      <color indexed="8"/>
      <name val="Arial Tur"/>
      <family val="0"/>
    </font>
    <font>
      <sz val="5.5"/>
      <color indexed="8"/>
      <name val="Arial Tur"/>
      <family val="0"/>
    </font>
    <font>
      <sz val="8"/>
      <color indexed="8"/>
      <name val="Arial Tur"/>
      <family val="0"/>
    </font>
    <font>
      <b/>
      <sz val="8.75"/>
      <color indexed="16"/>
      <name val="Arial Tur"/>
      <family val="0"/>
    </font>
    <font>
      <b/>
      <sz val="8.25"/>
      <color indexed="16"/>
      <name val="Arial Tur"/>
      <family val="0"/>
    </font>
    <font>
      <b/>
      <sz val="10.5"/>
      <color indexed="16"/>
      <name val="Arial Tur"/>
      <family val="0"/>
    </font>
    <font>
      <sz val="5.75"/>
      <color indexed="8"/>
      <name val="Arial Tur"/>
      <family val="0"/>
    </font>
    <font>
      <b/>
      <sz val="9.5"/>
      <color indexed="16"/>
      <name val="Arial Tur"/>
      <family val="0"/>
    </font>
    <font>
      <sz val="5.25"/>
      <color indexed="8"/>
      <name val="Arial Tur"/>
      <family val="0"/>
    </font>
    <font>
      <b/>
      <sz val="5.75"/>
      <color indexed="8"/>
      <name val="Arial Tur"/>
      <family val="0"/>
    </font>
    <font>
      <sz val="5"/>
      <color indexed="8"/>
      <name val="Arial Tur"/>
      <family val="0"/>
    </font>
    <font>
      <b/>
      <sz val="10.5"/>
      <color indexed="8"/>
      <name val="Arial Tur"/>
      <family val="0"/>
    </font>
    <font>
      <sz val="4.75"/>
      <color indexed="8"/>
      <name val="Arial Tur"/>
      <family val="0"/>
    </font>
    <font>
      <b/>
      <sz val="9.25"/>
      <color indexed="16"/>
      <name val="Arial Tur"/>
      <family val="0"/>
    </font>
    <font>
      <b/>
      <sz val="8.5"/>
      <color indexed="16"/>
      <name val="Arial Tur"/>
      <family val="0"/>
    </font>
    <font>
      <sz val="12"/>
      <color indexed="8"/>
      <name val="Arial Tur"/>
      <family val="0"/>
    </font>
    <font>
      <b/>
      <sz val="9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 Tur"/>
      <family val="0"/>
    </font>
    <font>
      <b/>
      <sz val="9.5"/>
      <color indexed="8"/>
      <name val="Arial Tur"/>
      <family val="0"/>
    </font>
    <font>
      <b/>
      <sz val="16"/>
      <color indexed="16"/>
      <name val="Arial Tur"/>
      <family val="0"/>
    </font>
    <font>
      <b/>
      <sz val="15.75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2" fillId="24" borderId="0" applyNumberFormat="0" applyBorder="0" applyAlignment="0" applyProtection="0"/>
    <xf numFmtId="0" fontId="0" fillId="25" borderId="8" applyNumberFormat="0" applyFont="0" applyAlignment="0" applyProtection="0"/>
    <xf numFmtId="0" fontId="9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2" fontId="14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18" xfId="0" applyNumberFormat="1" applyFont="1" applyBorder="1" applyAlignment="1">
      <alignment/>
    </xf>
    <xf numFmtId="3" fontId="11" fillId="0" borderId="2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3" fontId="11" fillId="0" borderId="2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0" fillId="33" borderId="2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3" fontId="11" fillId="33" borderId="2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3" fontId="8" fillId="33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10" fillId="33" borderId="15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11" fillId="33" borderId="17" xfId="0" applyNumberFormat="1" applyFont="1" applyFill="1" applyBorder="1" applyAlignment="1">
      <alignment horizontal="center" vertical="center" wrapText="1"/>
    </xf>
    <xf numFmtId="3" fontId="11" fillId="33" borderId="30" xfId="0" applyNumberFormat="1" applyFont="1" applyFill="1" applyBorder="1" applyAlignment="1">
      <alignment horizontal="center" vertical="center" wrapText="1"/>
    </xf>
    <xf numFmtId="3" fontId="11" fillId="33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/>
    </xf>
    <xf numFmtId="3" fontId="8" fillId="33" borderId="29" xfId="0" applyNumberFormat="1" applyFont="1" applyFill="1" applyBorder="1" applyAlignment="1">
      <alignment horizontal="center" vertical="center" wrapText="1"/>
    </xf>
    <xf numFmtId="3" fontId="8" fillId="33" borderId="31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3" fontId="11" fillId="33" borderId="32" xfId="0" applyNumberFormat="1" applyFont="1" applyFill="1" applyBorder="1" applyAlignment="1">
      <alignment horizontal="center" vertical="center" wrapText="1"/>
    </xf>
    <xf numFmtId="3" fontId="11" fillId="33" borderId="28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20" fillId="0" borderId="3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3" fontId="9" fillId="0" borderId="21" xfId="0" applyNumberFormat="1" applyFont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0" fillId="33" borderId="21" xfId="0" applyNumberFormat="1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10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vertical="center" textRotation="180" wrapText="1"/>
    </xf>
    <xf numFmtId="2" fontId="8" fillId="0" borderId="18" xfId="0" applyNumberFormat="1" applyFont="1" applyBorder="1" applyAlignment="1">
      <alignment/>
    </xf>
    <xf numFmtId="0" fontId="27" fillId="0" borderId="0" xfId="0" applyFont="1" applyBorder="1" applyAlignment="1">
      <alignment/>
    </xf>
    <xf numFmtId="2" fontId="28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2" fontId="32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3" fontId="10" fillId="33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/>
    </xf>
    <xf numFmtId="181" fontId="8" fillId="0" borderId="19" xfId="0" applyNumberFormat="1" applyFont="1" applyBorder="1" applyAlignment="1">
      <alignment/>
    </xf>
    <xf numFmtId="3" fontId="8" fillId="33" borderId="34" xfId="0" applyNumberFormat="1" applyFont="1" applyFill="1" applyBorder="1" applyAlignment="1">
      <alignment horizontal="center"/>
    </xf>
    <xf numFmtId="3" fontId="8" fillId="33" borderId="1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4" fillId="0" borderId="0" xfId="0" applyFont="1" applyBorder="1" applyAlignment="1">
      <alignment horizontal="center" vertical="center" textRotation="180"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3" fontId="20" fillId="0" borderId="33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0" fillId="0" borderId="33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3" fontId="20" fillId="0" borderId="19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40" fillId="0" borderId="0" xfId="0" applyFont="1" applyAlignment="1">
      <alignment/>
    </xf>
    <xf numFmtId="49" fontId="20" fillId="0" borderId="0" xfId="0" applyNumberFormat="1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 textRotation="180" wrapText="1"/>
    </xf>
    <xf numFmtId="3" fontId="8" fillId="0" borderId="19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3" fontId="11" fillId="33" borderId="25" xfId="0" applyNumberFormat="1" applyFont="1" applyFill="1" applyBorder="1" applyAlignment="1">
      <alignment horizontal="center" vertical="center" wrapText="1"/>
    </xf>
    <xf numFmtId="2" fontId="57" fillId="0" borderId="18" xfId="0" applyNumberFormat="1" applyFont="1" applyBorder="1" applyAlignment="1">
      <alignment/>
    </xf>
    <xf numFmtId="181" fontId="57" fillId="0" borderId="19" xfId="0" applyNumberFormat="1" applyFont="1" applyBorder="1" applyAlignment="1">
      <alignment/>
    </xf>
    <xf numFmtId="2" fontId="57" fillId="0" borderId="19" xfId="0" applyNumberFormat="1" applyFont="1" applyBorder="1" applyAlignment="1">
      <alignment/>
    </xf>
    <xf numFmtId="0" fontId="36" fillId="0" borderId="33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textRotation="180" wrapText="1"/>
    </xf>
    <xf numFmtId="0" fontId="12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textRotation="180" wrapText="1"/>
    </xf>
    <xf numFmtId="0" fontId="37" fillId="0" borderId="33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2007-2011 YILLAR YAŞ ÇAY İSTATİSTİK                                                    ( RİZE 1 . SÜRGÜ )</a:t>
            </a:r>
          </a:p>
        </c:rich>
      </c:tx>
      <c:layout>
        <c:manualLayout>
          <c:xMode val="factor"/>
          <c:yMode val="factor"/>
          <c:x val="0.083"/>
          <c:y val="0.00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62"/>
          <c:w val="0.9687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tx>
            <c:v>Öze Sektör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'07-11'!$C$11:$G$11</c:f>
              <c:numCache/>
            </c:numRef>
          </c:val>
          <c:shape val="box"/>
        </c:ser>
        <c:ser>
          <c:idx val="1"/>
          <c:order val="1"/>
          <c:tx>
            <c:v>çaykur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'07-11'!$C$12:$G$12</c:f>
              <c:numCache/>
            </c:numRef>
          </c:val>
          <c:shape val="box"/>
        </c:ser>
        <c:shape val="box"/>
        <c:axId val="26284477"/>
        <c:axId val="35233702"/>
      </c:bar3DChart>
      <c:catAx>
        <c:axId val="262844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08080"/>
            </a:gs>
            <a:gs pos="100000">
              <a:srgbClr val="C0C0C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08080"/>
            </a:gs>
            <a:gs pos="100000">
              <a:srgbClr val="C0C0C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00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İLLERE GÖRE YAŞÇAY  DAĞILIMI                                 ( 2011 2. Sürgü  )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2025"/>
          <c:w val="0.7752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'07-11'!$F$152:$F$155</c:f>
              <c:strCache/>
            </c:strRef>
          </c:cat>
          <c:val>
            <c:numRef>
              <c:f>'07-11'!$G$152:$G$155</c:f>
              <c:numCache/>
            </c:numRef>
          </c:val>
        </c:ser>
        <c:axId val="61268519"/>
        <c:axId val="14545760"/>
      </c:barChart>
      <c:catAx>
        <c:axId val="612685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268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CC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rPr>
              <a:t>2007 - 2011 YILLARI YAŞÇAY GENEL                                                                                                ( RİZE )</a:t>
            </a:r>
          </a:p>
        </c:rich>
      </c:tx>
      <c:layout>
        <c:manualLayout>
          <c:xMode val="factor"/>
          <c:yMode val="factor"/>
          <c:x val="0.073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45"/>
          <c:w val="0.9685"/>
          <c:h val="0.7275"/>
        </c:manualLayout>
      </c:layout>
      <c:bar3D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'07-11'!$C$376:$G$376</c:f>
              <c:numCache/>
            </c:numRef>
          </c:val>
          <c:shape val="box"/>
        </c:ser>
        <c:ser>
          <c:idx val="1"/>
          <c:order val="1"/>
          <c:tx>
            <c:v>Çaykur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'07-11'!$C$377:$G$377</c:f>
              <c:numCache/>
            </c:numRef>
          </c:val>
          <c:shape val="box"/>
        </c:ser>
        <c:shape val="box"/>
        <c:axId val="63802977"/>
        <c:axId val="37355882"/>
      </c:bar3DChart>
      <c:catAx>
        <c:axId val="638029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00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50" b="1" i="0" u="none" baseline="0">
          <a:solidFill>
            <a:srgbClr val="8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2007 - 2011 YILLARI YAŞÇAY GENEL                                                          ( TRABZON )</a:t>
            </a:r>
          </a:p>
        </c:rich>
      </c:tx>
      <c:layout>
        <c:manualLayout>
          <c:xMode val="factor"/>
          <c:yMode val="factor"/>
          <c:x val="0.07375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335"/>
          <c:w val="0.9685"/>
          <c:h val="0.74025"/>
        </c:manualLayout>
      </c:layout>
      <c:bar3D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'07-11'!$C$380:$G$380</c:f>
              <c:numCache/>
            </c:numRef>
          </c:val>
          <c:shape val="box"/>
        </c:ser>
        <c:ser>
          <c:idx val="1"/>
          <c:order val="1"/>
          <c:tx>
            <c:v>Çaykur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'07-11'!$C$381:$G$381</c:f>
              <c:numCache/>
            </c:numRef>
          </c:val>
          <c:shape val="box"/>
        </c:ser>
        <c:shape val="box"/>
        <c:axId val="658619"/>
        <c:axId val="5927572"/>
      </c:bar3DChart>
      <c:catAx>
        <c:axId val="6586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86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00000"/>
        </a:gs>
        <a:gs pos="100000">
          <a:srgbClr val="CC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8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2007 - 2011 YAŞÇAY GENEL 
( GİRESUN )</a:t>
            </a:r>
          </a:p>
        </c:rich>
      </c:tx>
      <c:layout>
        <c:manualLayout>
          <c:xMode val="factor"/>
          <c:yMode val="factor"/>
          <c:x val="0"/>
          <c:y val="-0.014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025"/>
          <c:w val="0.9685"/>
          <c:h val="0.82625"/>
        </c:manualLayout>
      </c:layout>
      <c:bar3D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'07-11'!$C$384:$G$384</c:f>
              <c:numCache/>
            </c:numRef>
          </c:val>
          <c:shape val="box"/>
        </c:ser>
        <c:ser>
          <c:idx val="1"/>
          <c:order val="1"/>
          <c:tx>
            <c:v>Çaykur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'07-11'!$C$385:$G$385</c:f>
              <c:numCache/>
            </c:numRef>
          </c:val>
          <c:shape val="box"/>
        </c:ser>
        <c:shape val="box"/>
        <c:axId val="53348149"/>
        <c:axId val="10371294"/>
      </c:bar3DChart>
      <c:catAx>
        <c:axId val="533481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371294"/>
        <c:crosses val="autoZero"/>
        <c:auto val="0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81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00000"/>
        </a:gs>
        <a:gs pos="100000">
          <a:srgbClr val="FF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YAŞÇAY ÜRÜN ALIM ORANLARI                                                           (2007- 2011 Genel)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5"/>
          <c:w val="0.848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'07-11'!$C$393:$G$393</c:f>
              <c:numCache/>
            </c:numRef>
          </c:val>
        </c:ser>
        <c:ser>
          <c:idx val="1"/>
          <c:order val="1"/>
          <c:tx>
            <c:v>Çaykur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'07-11'!$C$394:$G$394</c:f>
              <c:numCache/>
            </c:numRef>
          </c:val>
        </c:ser>
        <c:ser>
          <c:idx val="2"/>
          <c:order val="2"/>
          <c:tx>
            <c:v>Fark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'07-11'!$C$395:$G$395</c:f>
              <c:numCache/>
            </c:numRef>
          </c:val>
        </c:ser>
        <c:axId val="26232783"/>
        <c:axId val="34768456"/>
      </c:barChart>
      <c:catAx>
        <c:axId val="262327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2327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CC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 İLLERE YAŞÇAY GÖRE GENEL DAĞILIM                                         (  2011 Genel)</a:t>
            </a:r>
          </a:p>
        </c:rich>
      </c:tx>
      <c:layout>
        <c:manualLayout>
          <c:xMode val="factor"/>
          <c:yMode val="factor"/>
          <c:x val="0.0675"/>
          <c:y val="-0.020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2885"/>
          <c:w val="0.9387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'07-11'!$F$396:$F$399</c:f>
              <c:strCache/>
            </c:strRef>
          </c:cat>
          <c:val>
            <c:numRef>
              <c:f>'07-11'!$G$396:$G$399</c:f>
              <c:numCache/>
            </c:numRef>
          </c:val>
          <c:shape val="box"/>
        </c:ser>
        <c:shape val="box"/>
        <c:axId val="44480649"/>
        <c:axId val="64781522"/>
      </c:bar3DChart>
      <c:catAx>
        <c:axId val="444806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806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CC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2007 - 2011 YILI  YAŞÇAY İSTATİSTİK                              ( RİZE 3. SÜRGÜ )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5425"/>
          <c:w val="0.9685"/>
          <c:h val="0.7325"/>
        </c:manualLayout>
      </c:layout>
      <c:bar3D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'07-11'!$C$252:$G$252</c:f>
              <c:numCache/>
            </c:numRef>
          </c:val>
          <c:shape val="box"/>
        </c:ser>
        <c:ser>
          <c:idx val="1"/>
          <c:order val="1"/>
          <c:tx>
            <c:v>Çaykur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'07-11'!$C$253:$G$253</c:f>
              <c:numCache/>
            </c:numRef>
          </c:val>
          <c:shape val="box"/>
        </c:ser>
        <c:shape val="box"/>
        <c:axId val="46162787"/>
        <c:axId val="12811900"/>
      </c:bar3DChart>
      <c:catAx>
        <c:axId val="461627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27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00CC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2007 - 2011 YILI YAŞÇAY İSTATİSTİK                                            ( TRABZON 3. SÜRGÜ 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2775"/>
          <c:w val="0.9685"/>
          <c:h val="0.747"/>
        </c:manualLayout>
      </c:layout>
      <c:bar3D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'07-11'!$C$256:$G$256</c:f>
              <c:numCache/>
            </c:numRef>
          </c:val>
          <c:shape val="box"/>
        </c:ser>
        <c:ser>
          <c:idx val="1"/>
          <c:order val="1"/>
          <c:tx>
            <c:v>Çaykur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'07-11'!$C$257:$G$257</c:f>
              <c:numCache/>
            </c:numRef>
          </c:val>
          <c:shape val="box"/>
        </c:ser>
        <c:shape val="box"/>
        <c:axId val="48198237"/>
        <c:axId val="31130950"/>
      </c:bar3DChart>
      <c:catAx>
        <c:axId val="481982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2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3300"/>
        </a:gs>
        <a:gs pos="100000">
          <a:srgbClr val="CC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2007 - 2011 YILI YAŞÇAY İSTATİSTİK                                       ( GİRESUN 3. SÜRGÜ 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3475"/>
          <c:w val="0.9685"/>
          <c:h val="0.73875"/>
        </c:manualLayout>
      </c:layout>
      <c:bar3D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'07-11'!$C$260:$G$260</c:f>
              <c:numCache/>
            </c:numRef>
          </c:val>
          <c:shape val="box"/>
        </c:ser>
        <c:ser>
          <c:idx val="1"/>
          <c:order val="1"/>
          <c:tx>
            <c:v>Çaykur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'07-11'!$C$261:$G$261</c:f>
              <c:numCache/>
            </c:numRef>
          </c:val>
          <c:shape val="box"/>
        </c:ser>
        <c:shape val="box"/>
        <c:axId val="11743095"/>
        <c:axId val="38578992"/>
      </c:bar3DChart>
      <c:catAx>
        <c:axId val="117430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578992"/>
        <c:crosses val="autoZero"/>
        <c:auto val="1"/>
        <c:lblOffset val="100"/>
        <c:tickLblSkip val="1"/>
        <c:noMultiLvlLbl val="0"/>
      </c:catAx>
      <c:valAx>
        <c:axId val="38578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30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3300"/>
        </a:gs>
        <a:gs pos="100000">
          <a:srgbClr val="FF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İLLERE GÖRE YAŞÇAY DAĞILIM                                        ( 2011 3. Sürgü) 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2975"/>
          <c:y val="0.2615"/>
          <c:w val="0.94075"/>
          <c:h val="0.69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'07-11'!$F$272:$F$275</c:f>
              <c:strCache/>
            </c:strRef>
          </c:cat>
          <c:val>
            <c:numRef>
              <c:f>'07-11'!$G$272:$G$275</c:f>
              <c:numCache/>
            </c:numRef>
          </c:val>
          <c:shape val="box"/>
        </c:ser>
        <c:shape val="box"/>
        <c:axId val="11666609"/>
        <c:axId val="37890618"/>
      </c:bar3DChart>
      <c:catAx>
        <c:axId val="116666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890618"/>
        <c:crosses val="autoZero"/>
        <c:auto val="1"/>
        <c:lblOffset val="100"/>
        <c:tickLblSkip val="1"/>
        <c:noMultiLvlLbl val="0"/>
      </c:catAx>
      <c:valAx>
        <c:axId val="37890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666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CC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İLLERE GÖRE YAŞ ÇAY ALIM                                               ( 2011 1. Sürgü 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941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8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'07-11'!$F$31:$F$34</c:f>
              <c:strCache/>
            </c:strRef>
          </c:cat>
          <c:val>
            <c:numRef>
              <c:f>'07-11'!$G$31:$G$34</c:f>
              <c:numCache/>
            </c:numRef>
          </c:val>
        </c:ser>
        <c:axId val="48667863"/>
        <c:axId val="35357584"/>
      </c:barChart>
      <c:catAx>
        <c:axId val="486678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357584"/>
        <c:crosses val="autoZero"/>
        <c:auto val="1"/>
        <c:lblOffset val="100"/>
        <c:tickLblSkip val="1"/>
        <c:noMultiLvlLbl val="0"/>
      </c:catAx>
      <c:valAx>
        <c:axId val="3535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67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CC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YAŞÇAY ÜRÜN ALIM ORANLARI                                                         ( 3. Sürgü 07 -11) </a:t>
            </a:r>
          </a:p>
        </c:rich>
      </c:tx>
      <c:layout>
        <c:manualLayout>
          <c:xMode val="factor"/>
          <c:yMode val="factor"/>
          <c:x val="0.03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6025"/>
          <c:w val="0.939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v>Çaykur 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'07-11'!$C$269:$G$269</c:f>
              <c:numCache/>
            </c:numRef>
          </c:val>
        </c:ser>
        <c:ser>
          <c:idx val="1"/>
          <c:order val="1"/>
          <c:tx>
            <c:v>Özel Sektör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'07-11'!$C$270:$G$270</c:f>
              <c:numCache/>
            </c:numRef>
          </c:val>
        </c:ser>
        <c:ser>
          <c:idx val="2"/>
          <c:order val="2"/>
          <c:tx>
            <c:v>Fark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'07-11'!$C$271:$G$271</c:f>
              <c:numCache/>
            </c:numRef>
          </c:val>
        </c:ser>
        <c:axId val="5471243"/>
        <c:axId val="49241188"/>
      </c:barChart>
      <c:catAx>
        <c:axId val="54712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12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CC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YAŞÇAY ÜRÜN ALIM ORANLARI                                       (1. Sürgü 07 -11 )</a:t>
            </a:r>
          </a:p>
        </c:rich>
      </c:tx>
      <c:layout>
        <c:manualLayout>
          <c:xMode val="factor"/>
          <c:yMode val="factor"/>
          <c:x val="0.03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1425"/>
          <c:w val="0.940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v>Çaykur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'07-11'!$C$28:$G$28</c:f>
              <c:numCache/>
            </c:numRef>
          </c:val>
        </c:ser>
        <c:ser>
          <c:idx val="1"/>
          <c:order val="1"/>
          <c:tx>
            <c:v>Özel Sektör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'07-11'!$C$29:$G$29</c:f>
              <c:numCache/>
            </c:numRef>
          </c:val>
        </c:ser>
        <c:ser>
          <c:idx val="2"/>
          <c:order val="2"/>
          <c:tx>
            <c:v>Fark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'07-11'!$C$30:$G$30</c:f>
              <c:numCache/>
            </c:numRef>
          </c:val>
        </c:ser>
        <c:axId val="49782801"/>
        <c:axId val="45392026"/>
      </c:barChart>
      <c:catAx>
        <c:axId val="497828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2026"/>
        <c:crosses val="autoZero"/>
        <c:auto val="0"/>
        <c:lblOffset val="100"/>
        <c:tickLblSkip val="1"/>
        <c:noMultiLvlLbl val="0"/>
      </c:catAx>
      <c:valAx>
        <c:axId val="45392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CC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2007-2011 YILLAR YAŞÇAY İSTATİSTİK                                                     ( TRABZON 1. SÜRGÜ )</a:t>
            </a:r>
          </a:p>
        </c:rich>
      </c:tx>
      <c:layout>
        <c:manualLayout>
          <c:xMode val="factor"/>
          <c:yMode val="factor"/>
          <c:x val="0.07525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34"/>
          <c:w val="0.96875"/>
          <c:h val="0.73975"/>
        </c:manualLayout>
      </c:layout>
      <c:bar3D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'07-11'!$C$15:$G$15</c:f>
              <c:numCache/>
            </c:numRef>
          </c:val>
          <c:shape val="box"/>
        </c:ser>
        <c:ser>
          <c:idx val="1"/>
          <c:order val="1"/>
          <c:tx>
            <c:v>Çaykur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'07-11'!$C$16:$G$16</c:f>
              <c:numCache/>
            </c:numRef>
          </c:val>
          <c:shape val="box"/>
        </c:ser>
        <c:shape val="box"/>
        <c:axId val="5875051"/>
        <c:axId val="52875460"/>
      </c:bar3DChart>
      <c:catAx>
        <c:axId val="58750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08080"/>
            </a:gs>
            <a:gs pos="100000">
              <a:srgbClr val="C0C0C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08080"/>
            </a:gs>
            <a:gs pos="100000">
              <a:srgbClr val="C0C0C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00000"/>
        </a:gs>
        <a:gs pos="100000">
          <a:srgbClr val="00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2007-2011 YILLAR YAŞÇAY İSTATİSTİK                                                    ( GİRESUN 1. SÜRGÜ )</a:t>
            </a:r>
          </a:p>
        </c:rich>
      </c:tx>
      <c:layout>
        <c:manualLayout>
          <c:xMode val="factor"/>
          <c:yMode val="factor"/>
          <c:x val="0.08"/>
          <c:y val="-0.005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8125"/>
          <c:w val="0.96875"/>
          <c:h val="0.79"/>
        </c:manualLayout>
      </c:layout>
      <c:bar3D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'07-11'!$C$19:$G$19</c:f>
              <c:numCache/>
            </c:numRef>
          </c:val>
          <c:shape val="box"/>
        </c:ser>
        <c:ser>
          <c:idx val="1"/>
          <c:order val="1"/>
          <c:tx>
            <c:v>Çaykur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'07-11'!$C$20:$G$20</c:f>
              <c:numCache/>
            </c:numRef>
          </c:val>
          <c:shape val="box"/>
        </c:ser>
        <c:shape val="box"/>
        <c:axId val="6117093"/>
        <c:axId val="55053838"/>
      </c:bar3DChart>
      <c:catAx>
        <c:axId val="61170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08080"/>
            </a:gs>
            <a:gs pos="100000">
              <a:srgbClr val="C0C0C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08080"/>
            </a:gs>
            <a:gs pos="100000">
              <a:srgbClr val="C0C0C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00000"/>
        </a:gs>
        <a:gs pos="100000">
          <a:srgbClr val="FF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2007 - 2011  YILI YAŞÇAY İSTATİSTİK                                                         ( RİZE  2. SÜRGÜ )</a:t>
            </a:r>
          </a:p>
        </c:rich>
      </c:tx>
      <c:layout>
        <c:manualLayout>
          <c:xMode val="factor"/>
          <c:yMode val="factor"/>
          <c:x val="0.074"/>
          <c:y val="0"/>
        </c:manualLayout>
      </c:layout>
      <c:spPr>
        <a:noFill/>
        <a:ln>
          <a:noFill/>
        </a:ln>
      </c:spPr>
    </c:title>
    <c:view3D>
      <c:rotX val="29"/>
      <c:hPercent val="48"/>
      <c:rotY val="44"/>
      <c:depthPercent val="100"/>
      <c:rAngAx val="1"/>
    </c:view3D>
    <c:plotArea>
      <c:layout>
        <c:manualLayout>
          <c:xMode val="edge"/>
          <c:yMode val="edge"/>
          <c:x val="0.01575"/>
          <c:y val="0.233"/>
          <c:w val="0.9685"/>
          <c:h val="0.74075"/>
        </c:manualLayout>
      </c:layout>
      <c:bar3D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'07-11'!$C$132:$G$132</c:f>
              <c:numCache/>
            </c:numRef>
          </c:val>
          <c:shape val="box"/>
        </c:ser>
        <c:ser>
          <c:idx val="1"/>
          <c:order val="1"/>
          <c:tx>
            <c:v>Çaykur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'07-11'!$C$133:$G$133</c:f>
              <c:numCache/>
            </c:numRef>
          </c:val>
          <c:shape val="box"/>
        </c:ser>
        <c:shape val="box"/>
        <c:axId val="25722495"/>
        <c:axId val="30175864"/>
      </c:bar3DChart>
      <c:catAx>
        <c:axId val="257224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175864"/>
        <c:crosses val="autoZero"/>
        <c:auto val="0"/>
        <c:lblOffset val="100"/>
        <c:tickLblSkip val="1"/>
        <c:noMultiLvlLbl val="0"/>
      </c:catAx>
      <c:valAx>
        <c:axId val="30175864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4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00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2007 -  2011 YAŞÇAY İSTATİSTİK                                                                      ( TRABZON 2. SÜRGÜ )</a:t>
            </a:r>
          </a:p>
        </c:rich>
      </c:tx>
      <c:layout>
        <c:manualLayout>
          <c:xMode val="factor"/>
          <c:yMode val="factor"/>
          <c:x val="0.06625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33"/>
          <c:w val="0.9685"/>
          <c:h val="0.74075"/>
        </c:manualLayout>
      </c:layout>
      <c:bar3D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'07-11'!$C$136:$G$136</c:f>
              <c:numCache/>
            </c:numRef>
          </c:val>
          <c:shape val="box"/>
        </c:ser>
        <c:ser>
          <c:idx val="1"/>
          <c:order val="1"/>
          <c:tx>
            <c:v>Çaykur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'07-11'!$C$137:$G$137</c:f>
              <c:numCache/>
            </c:numRef>
          </c:val>
          <c:shape val="box"/>
        </c:ser>
        <c:shape val="box"/>
        <c:axId val="3147321"/>
        <c:axId val="28325890"/>
      </c:bar3DChart>
      <c:catAx>
        <c:axId val="31473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325890"/>
        <c:crosses val="autoZero"/>
        <c:auto val="0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00000"/>
        </a:gs>
        <a:gs pos="100000">
          <a:srgbClr val="00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2007 - 2011 YAŞÇAY İSTATİSTİK                                                                     ( GİRESUN 2. SÜRGÜ)</a:t>
            </a:r>
          </a:p>
        </c:rich>
      </c:tx>
      <c:layout>
        <c:manualLayout>
          <c:xMode val="factor"/>
          <c:yMode val="factor"/>
          <c:x val="0.0615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355"/>
          <c:w val="0.9685"/>
          <c:h val="0.73825"/>
        </c:manualLayout>
      </c:layout>
      <c:bar3D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'07-11'!$C$140:$G$140</c:f>
              <c:numCache/>
            </c:numRef>
          </c:val>
          <c:shape val="box"/>
        </c:ser>
        <c:ser>
          <c:idx val="1"/>
          <c:order val="1"/>
          <c:tx>
            <c:v>Çaykur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'07-11'!$C$141:$G$141</c:f>
              <c:numCache/>
            </c:numRef>
          </c:val>
          <c:shape val="box"/>
        </c:ser>
        <c:shape val="box"/>
        <c:axId val="53606419"/>
        <c:axId val="12695724"/>
      </c:bar3DChart>
      <c:catAx>
        <c:axId val="536064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695724"/>
        <c:crosses val="autoZero"/>
        <c:auto val="0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4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00000"/>
        </a:gs>
        <a:gs pos="100000">
          <a:srgbClr val="FF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YAŞÇAY ÜRÜN ALIM ORANLARI                                                                                   ( 2. Sürgü 07 - 11 )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v>Özel Sektör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'07-11'!$C$149:$G$149</c:f>
              <c:numCache/>
            </c:numRef>
          </c:val>
        </c:ser>
        <c:ser>
          <c:idx val="1"/>
          <c:order val="1"/>
          <c:tx>
            <c:v>Çaykur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'07-11'!$C$150:$G$150</c:f>
              <c:numCache/>
            </c:numRef>
          </c:val>
        </c:ser>
        <c:ser>
          <c:idx val="2"/>
          <c:order val="2"/>
          <c:tx>
            <c:v>Fark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'07-11'!$C$151:$G$151</c:f>
              <c:numCache/>
            </c:numRef>
          </c:val>
        </c:ser>
        <c:axId val="47152653"/>
        <c:axId val="21720694"/>
      </c:barChart>
      <c:catAx>
        <c:axId val="471526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20694"/>
        <c:crosses val="autoZero"/>
        <c:auto val="0"/>
        <c:lblOffset val="100"/>
        <c:tickLblSkip val="1"/>
        <c:noMultiLvlLbl val="0"/>
      </c:catAx>
      <c:valAx>
        <c:axId val="21720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8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28</xdr:row>
      <xdr:rowOff>9525</xdr:rowOff>
    </xdr:from>
    <xdr:to>
      <xdr:col>7</xdr:col>
      <xdr:colOff>609600</xdr:colOff>
      <xdr:row>52</xdr:row>
      <xdr:rowOff>0</xdr:rowOff>
    </xdr:to>
    <xdr:graphicFrame>
      <xdr:nvGraphicFramePr>
        <xdr:cNvPr id="1" name="Chart 6"/>
        <xdr:cNvGraphicFramePr/>
      </xdr:nvGraphicFramePr>
      <xdr:xfrm>
        <a:off x="438150" y="6143625"/>
        <a:ext cx="70675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105</xdr:row>
      <xdr:rowOff>9525</xdr:rowOff>
    </xdr:from>
    <xdr:to>
      <xdr:col>3</xdr:col>
      <xdr:colOff>742950</xdr:colOff>
      <xdr:row>119</xdr:row>
      <xdr:rowOff>57150</xdr:rowOff>
    </xdr:to>
    <xdr:graphicFrame>
      <xdr:nvGraphicFramePr>
        <xdr:cNvPr id="2" name="Chart 7"/>
        <xdr:cNvGraphicFramePr/>
      </xdr:nvGraphicFramePr>
      <xdr:xfrm>
        <a:off x="57150" y="18688050"/>
        <a:ext cx="36957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742950</xdr:colOff>
      <xdr:row>105</xdr:row>
      <xdr:rowOff>9525</xdr:rowOff>
    </xdr:from>
    <xdr:to>
      <xdr:col>7</xdr:col>
      <xdr:colOff>619125</xdr:colOff>
      <xdr:row>119</xdr:row>
      <xdr:rowOff>57150</xdr:rowOff>
    </xdr:to>
    <xdr:graphicFrame>
      <xdr:nvGraphicFramePr>
        <xdr:cNvPr id="3" name="Chart 9"/>
        <xdr:cNvGraphicFramePr/>
      </xdr:nvGraphicFramePr>
      <xdr:xfrm>
        <a:off x="3752850" y="18688050"/>
        <a:ext cx="37623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58</xdr:row>
      <xdr:rowOff>9525</xdr:rowOff>
    </xdr:from>
    <xdr:to>
      <xdr:col>7</xdr:col>
      <xdr:colOff>619125</xdr:colOff>
      <xdr:row>80</xdr:row>
      <xdr:rowOff>152400</xdr:rowOff>
    </xdr:to>
    <xdr:graphicFrame>
      <xdr:nvGraphicFramePr>
        <xdr:cNvPr id="4" name="Chart 11"/>
        <xdr:cNvGraphicFramePr/>
      </xdr:nvGraphicFramePr>
      <xdr:xfrm>
        <a:off x="457200" y="11077575"/>
        <a:ext cx="7058025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81</xdr:row>
      <xdr:rowOff>152400</xdr:rowOff>
    </xdr:from>
    <xdr:to>
      <xdr:col>7</xdr:col>
      <xdr:colOff>619125</xdr:colOff>
      <xdr:row>102</xdr:row>
      <xdr:rowOff>142875</xdr:rowOff>
    </xdr:to>
    <xdr:graphicFrame>
      <xdr:nvGraphicFramePr>
        <xdr:cNvPr id="5" name="Chart 13"/>
        <xdr:cNvGraphicFramePr/>
      </xdr:nvGraphicFramePr>
      <xdr:xfrm>
        <a:off x="457200" y="14944725"/>
        <a:ext cx="70580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149</xdr:row>
      <xdr:rowOff>9525</xdr:rowOff>
    </xdr:from>
    <xdr:to>
      <xdr:col>7</xdr:col>
      <xdr:colOff>619125</xdr:colOff>
      <xdr:row>172</xdr:row>
      <xdr:rowOff>9525</xdr:rowOff>
    </xdr:to>
    <xdr:graphicFrame>
      <xdr:nvGraphicFramePr>
        <xdr:cNvPr id="6" name="Chart 14"/>
        <xdr:cNvGraphicFramePr/>
      </xdr:nvGraphicFramePr>
      <xdr:xfrm>
        <a:off x="476250" y="27660600"/>
        <a:ext cx="7038975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178</xdr:row>
      <xdr:rowOff>0</xdr:rowOff>
    </xdr:from>
    <xdr:to>
      <xdr:col>7</xdr:col>
      <xdr:colOff>590550</xdr:colOff>
      <xdr:row>201</xdr:row>
      <xdr:rowOff>0</xdr:rowOff>
    </xdr:to>
    <xdr:graphicFrame>
      <xdr:nvGraphicFramePr>
        <xdr:cNvPr id="7" name="Chart 15"/>
        <xdr:cNvGraphicFramePr/>
      </xdr:nvGraphicFramePr>
      <xdr:xfrm>
        <a:off x="466725" y="32394525"/>
        <a:ext cx="70199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201</xdr:row>
      <xdr:rowOff>104775</xdr:rowOff>
    </xdr:from>
    <xdr:to>
      <xdr:col>7</xdr:col>
      <xdr:colOff>600075</xdr:colOff>
      <xdr:row>224</xdr:row>
      <xdr:rowOff>66675</xdr:rowOff>
    </xdr:to>
    <xdr:graphicFrame>
      <xdr:nvGraphicFramePr>
        <xdr:cNvPr id="8" name="Chart 16"/>
        <xdr:cNvGraphicFramePr/>
      </xdr:nvGraphicFramePr>
      <xdr:xfrm>
        <a:off x="466725" y="36223575"/>
        <a:ext cx="7029450" cy="3686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609600</xdr:colOff>
      <xdr:row>225</xdr:row>
      <xdr:rowOff>0</xdr:rowOff>
    </xdr:from>
    <xdr:to>
      <xdr:col>7</xdr:col>
      <xdr:colOff>628650</xdr:colOff>
      <xdr:row>238</xdr:row>
      <xdr:rowOff>152400</xdr:rowOff>
    </xdr:to>
    <xdr:graphicFrame>
      <xdr:nvGraphicFramePr>
        <xdr:cNvPr id="9" name="Chart 17"/>
        <xdr:cNvGraphicFramePr/>
      </xdr:nvGraphicFramePr>
      <xdr:xfrm>
        <a:off x="3619500" y="40005000"/>
        <a:ext cx="39052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225</xdr:row>
      <xdr:rowOff>0</xdr:rowOff>
    </xdr:from>
    <xdr:to>
      <xdr:col>3</xdr:col>
      <xdr:colOff>685800</xdr:colOff>
      <xdr:row>238</xdr:row>
      <xdr:rowOff>152400</xdr:rowOff>
    </xdr:to>
    <xdr:graphicFrame>
      <xdr:nvGraphicFramePr>
        <xdr:cNvPr id="10" name="Chart 19"/>
        <xdr:cNvGraphicFramePr/>
      </xdr:nvGraphicFramePr>
      <xdr:xfrm>
        <a:off x="57150" y="40005000"/>
        <a:ext cx="3638550" cy="2257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393</xdr:row>
      <xdr:rowOff>19050</xdr:rowOff>
    </xdr:from>
    <xdr:to>
      <xdr:col>7</xdr:col>
      <xdr:colOff>619125</xdr:colOff>
      <xdr:row>415</xdr:row>
      <xdr:rowOff>0</xdr:rowOff>
    </xdr:to>
    <xdr:graphicFrame>
      <xdr:nvGraphicFramePr>
        <xdr:cNvPr id="11" name="Chart 20"/>
        <xdr:cNvGraphicFramePr/>
      </xdr:nvGraphicFramePr>
      <xdr:xfrm>
        <a:off x="466725" y="70504050"/>
        <a:ext cx="7048500" cy="3543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420</xdr:row>
      <xdr:rowOff>0</xdr:rowOff>
    </xdr:from>
    <xdr:to>
      <xdr:col>7</xdr:col>
      <xdr:colOff>609600</xdr:colOff>
      <xdr:row>442</xdr:row>
      <xdr:rowOff>152400</xdr:rowOff>
    </xdr:to>
    <xdr:graphicFrame>
      <xdr:nvGraphicFramePr>
        <xdr:cNvPr id="12" name="Chart 21"/>
        <xdr:cNvGraphicFramePr/>
      </xdr:nvGraphicFramePr>
      <xdr:xfrm>
        <a:off x="457200" y="74904600"/>
        <a:ext cx="7048500" cy="3714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</xdr:colOff>
      <xdr:row>444</xdr:row>
      <xdr:rowOff>0</xdr:rowOff>
    </xdr:from>
    <xdr:to>
      <xdr:col>7</xdr:col>
      <xdr:colOff>600075</xdr:colOff>
      <xdr:row>469</xdr:row>
      <xdr:rowOff>95250</xdr:rowOff>
    </xdr:to>
    <xdr:graphicFrame>
      <xdr:nvGraphicFramePr>
        <xdr:cNvPr id="13" name="Chart 22"/>
        <xdr:cNvGraphicFramePr/>
      </xdr:nvGraphicFramePr>
      <xdr:xfrm>
        <a:off x="466725" y="78790800"/>
        <a:ext cx="7029450" cy="4143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695325</xdr:colOff>
      <xdr:row>470</xdr:row>
      <xdr:rowOff>0</xdr:rowOff>
    </xdr:from>
    <xdr:to>
      <xdr:col>7</xdr:col>
      <xdr:colOff>619125</xdr:colOff>
      <xdr:row>481</xdr:row>
      <xdr:rowOff>152400</xdr:rowOff>
    </xdr:to>
    <xdr:graphicFrame>
      <xdr:nvGraphicFramePr>
        <xdr:cNvPr id="14" name="Chart 23"/>
        <xdr:cNvGraphicFramePr/>
      </xdr:nvGraphicFramePr>
      <xdr:xfrm>
        <a:off x="3705225" y="83000850"/>
        <a:ext cx="3810000" cy="1933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470</xdr:row>
      <xdr:rowOff>0</xdr:rowOff>
    </xdr:from>
    <xdr:to>
      <xdr:col>3</xdr:col>
      <xdr:colOff>714375</xdr:colOff>
      <xdr:row>481</xdr:row>
      <xdr:rowOff>152400</xdr:rowOff>
    </xdr:to>
    <xdr:graphicFrame>
      <xdr:nvGraphicFramePr>
        <xdr:cNvPr id="15" name="Chart 24"/>
        <xdr:cNvGraphicFramePr/>
      </xdr:nvGraphicFramePr>
      <xdr:xfrm>
        <a:off x="66675" y="83000850"/>
        <a:ext cx="3657600" cy="1933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438150</xdr:colOff>
      <xdr:row>269</xdr:row>
      <xdr:rowOff>19050</xdr:rowOff>
    </xdr:from>
    <xdr:to>
      <xdr:col>7</xdr:col>
      <xdr:colOff>581025</xdr:colOff>
      <xdr:row>292</xdr:row>
      <xdr:rowOff>0</xdr:rowOff>
    </xdr:to>
    <xdr:graphicFrame>
      <xdr:nvGraphicFramePr>
        <xdr:cNvPr id="16" name="Chart 25"/>
        <xdr:cNvGraphicFramePr/>
      </xdr:nvGraphicFramePr>
      <xdr:xfrm>
        <a:off x="438150" y="48796575"/>
        <a:ext cx="7038975" cy="3705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9525</xdr:colOff>
      <xdr:row>299</xdr:row>
      <xdr:rowOff>19050</xdr:rowOff>
    </xdr:from>
    <xdr:to>
      <xdr:col>7</xdr:col>
      <xdr:colOff>609600</xdr:colOff>
      <xdr:row>322</xdr:row>
      <xdr:rowOff>142875</xdr:rowOff>
    </xdr:to>
    <xdr:graphicFrame>
      <xdr:nvGraphicFramePr>
        <xdr:cNvPr id="17" name="Chart 26"/>
        <xdr:cNvGraphicFramePr/>
      </xdr:nvGraphicFramePr>
      <xdr:xfrm>
        <a:off x="466725" y="53701950"/>
        <a:ext cx="7038975" cy="3848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9525</xdr:colOff>
      <xdr:row>324</xdr:row>
      <xdr:rowOff>9525</xdr:rowOff>
    </xdr:from>
    <xdr:to>
      <xdr:col>7</xdr:col>
      <xdr:colOff>609600</xdr:colOff>
      <xdr:row>346</xdr:row>
      <xdr:rowOff>142875</xdr:rowOff>
    </xdr:to>
    <xdr:graphicFrame>
      <xdr:nvGraphicFramePr>
        <xdr:cNvPr id="18" name="Chart 27"/>
        <xdr:cNvGraphicFramePr/>
      </xdr:nvGraphicFramePr>
      <xdr:xfrm>
        <a:off x="466725" y="57740550"/>
        <a:ext cx="7038975" cy="3695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57150</xdr:colOff>
      <xdr:row>348</xdr:row>
      <xdr:rowOff>0</xdr:rowOff>
    </xdr:from>
    <xdr:to>
      <xdr:col>3</xdr:col>
      <xdr:colOff>819150</xdr:colOff>
      <xdr:row>361</xdr:row>
      <xdr:rowOff>57150</xdr:rowOff>
    </xdr:to>
    <xdr:graphicFrame>
      <xdr:nvGraphicFramePr>
        <xdr:cNvPr id="19" name="Chart 29"/>
        <xdr:cNvGraphicFramePr/>
      </xdr:nvGraphicFramePr>
      <xdr:xfrm>
        <a:off x="57150" y="61617225"/>
        <a:ext cx="3771900" cy="2162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809625</xdr:colOff>
      <xdr:row>348</xdr:row>
      <xdr:rowOff>0</xdr:rowOff>
    </xdr:from>
    <xdr:to>
      <xdr:col>7</xdr:col>
      <xdr:colOff>600075</xdr:colOff>
      <xdr:row>361</xdr:row>
      <xdr:rowOff>66675</xdr:rowOff>
    </xdr:to>
    <xdr:graphicFrame>
      <xdr:nvGraphicFramePr>
        <xdr:cNvPr id="20" name="Chart 30"/>
        <xdr:cNvGraphicFramePr/>
      </xdr:nvGraphicFramePr>
      <xdr:xfrm>
        <a:off x="3819525" y="61617225"/>
        <a:ext cx="3676650" cy="2171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142875</xdr:colOff>
      <xdr:row>0</xdr:row>
      <xdr:rowOff>0</xdr:rowOff>
    </xdr:from>
    <xdr:to>
      <xdr:col>1</xdr:col>
      <xdr:colOff>1428750</xdr:colOff>
      <xdr:row>5</xdr:row>
      <xdr:rowOff>152400</xdr:rowOff>
    </xdr:to>
    <xdr:pic>
      <xdr:nvPicPr>
        <xdr:cNvPr id="21" name="Picture 27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0075" y="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122</xdr:row>
      <xdr:rowOff>0</xdr:rowOff>
    </xdr:from>
    <xdr:to>
      <xdr:col>1</xdr:col>
      <xdr:colOff>1409700</xdr:colOff>
      <xdr:row>126</xdr:row>
      <xdr:rowOff>219075</xdr:rowOff>
    </xdr:to>
    <xdr:pic>
      <xdr:nvPicPr>
        <xdr:cNvPr id="22" name="Picture 27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0075" y="21545550"/>
          <a:ext cx="1266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241</xdr:row>
      <xdr:rowOff>57150</xdr:rowOff>
    </xdr:from>
    <xdr:to>
      <xdr:col>1</xdr:col>
      <xdr:colOff>1343025</xdr:colOff>
      <xdr:row>246</xdr:row>
      <xdr:rowOff>200025</xdr:rowOff>
    </xdr:to>
    <xdr:pic>
      <xdr:nvPicPr>
        <xdr:cNvPr id="23" name="Picture 27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26529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364</xdr:row>
      <xdr:rowOff>57150</xdr:rowOff>
    </xdr:from>
    <xdr:to>
      <xdr:col>1</xdr:col>
      <xdr:colOff>1333500</xdr:colOff>
      <xdr:row>370</xdr:row>
      <xdr:rowOff>142875</xdr:rowOff>
    </xdr:to>
    <xdr:pic>
      <xdr:nvPicPr>
        <xdr:cNvPr id="24" name="Picture 27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33400" y="643318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9"/>
  <sheetViews>
    <sheetView tabSelected="1" zoomScalePageLayoutView="0" workbookViewId="0" topLeftCell="A1">
      <selection activeCell="L259" sqref="L259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7" width="12.75390625" style="0" customWidth="1"/>
    <col min="8" max="8" width="9.00390625" style="0" customWidth="1"/>
    <col min="9" max="9" width="4.125" style="0" customWidth="1"/>
  </cols>
  <sheetData>
    <row r="1" spans="2:8" ht="21" thickBot="1">
      <c r="B1" s="55"/>
      <c r="C1" s="54"/>
      <c r="D1" s="54"/>
      <c r="E1" s="54"/>
      <c r="F1" s="54"/>
      <c r="G1" s="146" t="s">
        <v>25</v>
      </c>
      <c r="H1" s="147"/>
    </row>
    <row r="2" ht="12.75">
      <c r="B2" s="5"/>
    </row>
    <row r="3" spans="2:8" ht="20.25">
      <c r="B3" s="55"/>
      <c r="C3" s="151" t="s">
        <v>8</v>
      </c>
      <c r="D3" s="151"/>
      <c r="E3" s="151"/>
      <c r="F3" s="151"/>
      <c r="G3" s="151"/>
      <c r="H3" s="54"/>
    </row>
    <row r="4" ht="12.75">
      <c r="B4" s="5"/>
    </row>
    <row r="5" spans="2:7" ht="12.75">
      <c r="B5" s="5"/>
      <c r="C5" s="113"/>
      <c r="D5" s="113"/>
      <c r="E5" s="113"/>
      <c r="F5" s="113"/>
      <c r="G5" s="113"/>
    </row>
    <row r="6" spans="2:8" ht="14.25" customHeight="1">
      <c r="B6" s="5"/>
      <c r="C6" s="87"/>
      <c r="D6" s="87"/>
      <c r="E6" s="87"/>
      <c r="F6" s="87"/>
      <c r="G6" s="87"/>
      <c r="H6" s="87"/>
    </row>
    <row r="7" spans="2:8" ht="18">
      <c r="B7" s="144" t="s">
        <v>28</v>
      </c>
      <c r="C7" s="144"/>
      <c r="D7" s="144"/>
      <c r="E7" s="144"/>
      <c r="F7" s="144"/>
      <c r="G7" s="144"/>
      <c r="H7" s="144"/>
    </row>
    <row r="8" spans="2:8" ht="16.5" thickBot="1">
      <c r="B8" s="86"/>
      <c r="C8" s="86"/>
      <c r="D8" s="86"/>
      <c r="E8" s="86"/>
      <c r="F8" s="86"/>
      <c r="G8" s="86"/>
      <c r="H8" s="86"/>
    </row>
    <row r="9" spans="2:8" ht="18" customHeight="1" thickBot="1">
      <c r="B9" s="85" t="s">
        <v>0</v>
      </c>
      <c r="C9" s="135">
        <v>2007</v>
      </c>
      <c r="D9" s="84">
        <v>2008</v>
      </c>
      <c r="E9" s="84">
        <v>2009</v>
      </c>
      <c r="F9" s="84">
        <v>2010</v>
      </c>
      <c r="G9" s="84">
        <v>2011</v>
      </c>
      <c r="H9" s="83" t="s">
        <v>12</v>
      </c>
    </row>
    <row r="10" spans="1:8" ht="18" customHeight="1" thickBot="1">
      <c r="A10" s="5"/>
      <c r="B10" s="144" t="s">
        <v>8</v>
      </c>
      <c r="C10" s="144"/>
      <c r="D10" s="144"/>
      <c r="E10" s="144"/>
      <c r="F10" s="144"/>
      <c r="G10" s="144"/>
      <c r="H10" s="144"/>
    </row>
    <row r="11" spans="2:8" ht="18" customHeight="1" thickBot="1">
      <c r="B11" s="82" t="s">
        <v>4</v>
      </c>
      <c r="C11" s="76">
        <v>118351180</v>
      </c>
      <c r="D11" s="74">
        <v>85970085</v>
      </c>
      <c r="E11" s="73">
        <v>127337200</v>
      </c>
      <c r="F11" s="76">
        <v>194778371</v>
      </c>
      <c r="G11" s="76">
        <v>176903806</v>
      </c>
      <c r="H11" s="139">
        <f>((G11-F11)*100)/G11</f>
        <v>-10.10411556662608</v>
      </c>
    </row>
    <row r="12" spans="2:8" ht="18" customHeight="1" thickBot="1">
      <c r="B12" s="81" t="s">
        <v>5</v>
      </c>
      <c r="C12" s="138">
        <v>174944436</v>
      </c>
      <c r="D12" s="79">
        <v>183323025</v>
      </c>
      <c r="E12" s="69">
        <v>160859399</v>
      </c>
      <c r="F12" s="80">
        <v>156139748</v>
      </c>
      <c r="G12" s="80">
        <v>186599261</v>
      </c>
      <c r="H12" s="98">
        <f>((G12-F12)*100)/G12</f>
        <v>16.32349069163784</v>
      </c>
    </row>
    <row r="13" spans="2:8" ht="18" customHeight="1" thickBot="1">
      <c r="B13" s="78" t="s">
        <v>1</v>
      </c>
      <c r="C13" s="58">
        <f>SUM(C11:C12)</f>
        <v>293295616</v>
      </c>
      <c r="D13" s="66">
        <f>SUM(D11:D12)</f>
        <v>269293110</v>
      </c>
      <c r="E13" s="67">
        <f>SUM(E11:E12)</f>
        <v>288196599</v>
      </c>
      <c r="F13" s="67">
        <f>SUM(F11:F12)</f>
        <v>350918119</v>
      </c>
      <c r="G13" s="67">
        <f>SUM(G11:G12)</f>
        <v>363503067</v>
      </c>
      <c r="H13" s="110">
        <f>((G13-F13)*100/G13)</f>
        <v>3.462129798206077</v>
      </c>
    </row>
    <row r="14" spans="1:8" ht="18" customHeight="1" thickBot="1">
      <c r="A14" s="5"/>
      <c r="B14" s="144" t="s">
        <v>6</v>
      </c>
      <c r="C14" s="144"/>
      <c r="D14" s="144"/>
      <c r="E14" s="144"/>
      <c r="F14" s="144"/>
      <c r="G14" s="144"/>
      <c r="H14" s="144"/>
    </row>
    <row r="15" spans="2:8" ht="18" customHeight="1" thickBot="1">
      <c r="B15" s="77" t="s">
        <v>4</v>
      </c>
      <c r="C15" s="75">
        <v>26245872</v>
      </c>
      <c r="D15" s="74">
        <v>15789456</v>
      </c>
      <c r="E15" s="73">
        <v>20750247</v>
      </c>
      <c r="F15" s="76">
        <v>35750123</v>
      </c>
      <c r="G15" s="76">
        <v>34186867</v>
      </c>
      <c r="H15" s="140">
        <f>((G15-F15)*100/G15)</f>
        <v>-4.5726799124353805</v>
      </c>
    </row>
    <row r="16" spans="2:8" ht="18" customHeight="1" thickBot="1">
      <c r="B16" s="72" t="s">
        <v>5</v>
      </c>
      <c r="C16" s="71">
        <v>38732353</v>
      </c>
      <c r="D16" s="70">
        <v>45570339</v>
      </c>
      <c r="E16" s="69">
        <v>37726580</v>
      </c>
      <c r="F16" s="80">
        <v>34138411</v>
      </c>
      <c r="G16" s="80">
        <v>41409717</v>
      </c>
      <c r="H16" s="98">
        <f>((G16-F16)*100/G16)</f>
        <v>17.559419688861915</v>
      </c>
    </row>
    <row r="17" spans="2:8" ht="18" customHeight="1" thickBot="1">
      <c r="B17" s="68" t="s">
        <v>1</v>
      </c>
      <c r="C17" s="67">
        <f>SUM(C15:C16)</f>
        <v>64978225</v>
      </c>
      <c r="D17" s="67">
        <f>SUM(D15:D16)</f>
        <v>61359795</v>
      </c>
      <c r="E17" s="67">
        <f>SUM(E15:E16)</f>
        <v>58476827</v>
      </c>
      <c r="F17" s="67">
        <f>SUM(F15:F16)</f>
        <v>69888534</v>
      </c>
      <c r="G17" s="67">
        <f>SUM(G15:G16)</f>
        <v>75596584</v>
      </c>
      <c r="H17" s="109">
        <f>((G17-F17)*100/G17)</f>
        <v>7.5506718663372405</v>
      </c>
    </row>
    <row r="18" spans="1:8" ht="18" customHeight="1" thickBot="1">
      <c r="A18" s="5"/>
      <c r="B18" s="144" t="s">
        <v>7</v>
      </c>
      <c r="C18" s="144"/>
      <c r="D18" s="144"/>
      <c r="E18" s="144"/>
      <c r="F18" s="144"/>
      <c r="G18" s="144"/>
      <c r="H18" s="144"/>
    </row>
    <row r="19" spans="2:8" ht="18" customHeight="1" thickBot="1">
      <c r="B19" s="77" t="s">
        <v>4</v>
      </c>
      <c r="C19" s="75">
        <v>5267253</v>
      </c>
      <c r="D19" s="74">
        <v>2439466</v>
      </c>
      <c r="E19" s="73">
        <v>3714002</v>
      </c>
      <c r="F19" s="76">
        <v>6000903</v>
      </c>
      <c r="G19" s="76">
        <v>5311746</v>
      </c>
      <c r="H19" s="139">
        <f>((G19-F19)*100)/G19</f>
        <v>-12.974208480601293</v>
      </c>
    </row>
    <row r="20" spans="2:8" ht="18" customHeight="1" thickBot="1">
      <c r="B20" s="72" t="s">
        <v>5</v>
      </c>
      <c r="C20" s="71">
        <v>4552093</v>
      </c>
      <c r="D20" s="70">
        <v>4501265</v>
      </c>
      <c r="E20" s="69">
        <v>3996053</v>
      </c>
      <c r="F20" s="69">
        <v>3876129</v>
      </c>
      <c r="G20" s="80">
        <v>4645415</v>
      </c>
      <c r="H20" s="98">
        <f>((G20-F20)*100)/G20</f>
        <v>16.560113574352346</v>
      </c>
    </row>
    <row r="21" spans="2:8" ht="18" customHeight="1" thickBot="1">
      <c r="B21" s="68" t="s">
        <v>1</v>
      </c>
      <c r="C21" s="58">
        <f>SUM(C19:C20)</f>
        <v>9819346</v>
      </c>
      <c r="D21" s="58">
        <f>SUM(D19:D20)</f>
        <v>6940731</v>
      </c>
      <c r="E21" s="58">
        <f>SUM(E19:E20)</f>
        <v>7710055</v>
      </c>
      <c r="F21" s="58">
        <f>SUM(F19:F20)</f>
        <v>9877032</v>
      </c>
      <c r="G21" s="91">
        <f>SUM(G19:G20)</f>
        <v>9957161</v>
      </c>
      <c r="H21" s="109">
        <f>((G21-F21)*100)/G21</f>
        <v>0.8047374146104497</v>
      </c>
    </row>
    <row r="22" spans="1:8" ht="18" customHeight="1" thickBot="1">
      <c r="A22" s="5"/>
      <c r="B22" s="148" t="s">
        <v>10</v>
      </c>
      <c r="C22" s="148"/>
      <c r="D22" s="148"/>
      <c r="E22" s="148"/>
      <c r="F22" s="148"/>
      <c r="G22" s="148"/>
      <c r="H22" s="148"/>
    </row>
    <row r="23" spans="2:8" ht="18" customHeight="1" thickBot="1">
      <c r="B23" s="65" t="s">
        <v>4</v>
      </c>
      <c r="C23" s="64">
        <v>1333807</v>
      </c>
      <c r="D23" s="111">
        <v>217877</v>
      </c>
      <c r="E23" s="64"/>
      <c r="F23" s="112">
        <v>970368</v>
      </c>
      <c r="G23" s="112">
        <v>275745</v>
      </c>
      <c r="H23" s="141">
        <f>((G23-F23)*100)/G23</f>
        <v>-251.90774084752218</v>
      </c>
    </row>
    <row r="24" spans="1:8" ht="18" customHeight="1" thickBot="1">
      <c r="A24" s="5"/>
      <c r="B24" s="144" t="s">
        <v>2</v>
      </c>
      <c r="C24" s="144"/>
      <c r="D24" s="144"/>
      <c r="E24" s="144"/>
      <c r="F24" s="144"/>
      <c r="G24" s="144"/>
      <c r="H24" s="144"/>
    </row>
    <row r="25" spans="2:8" ht="18" customHeight="1" thickBot="1">
      <c r="B25" s="63" t="s">
        <v>19</v>
      </c>
      <c r="C25" s="62">
        <f>SUM(C12+C16+C20)</f>
        <v>218228882</v>
      </c>
      <c r="D25" s="62">
        <f>SUM(D12+D16+D20)</f>
        <v>233394629</v>
      </c>
      <c r="E25" s="62">
        <f>SUM(E12+E16+E20)</f>
        <v>202582032</v>
      </c>
      <c r="F25" s="62">
        <f>SUM(F12+F16+F20)</f>
        <v>194154288</v>
      </c>
      <c r="G25" s="92">
        <f>(G12+G16+G20)</f>
        <v>232654393</v>
      </c>
      <c r="H25" s="98">
        <f>((G25-F25)*100)/G25</f>
        <v>16.548196018804596</v>
      </c>
    </row>
    <row r="26" spans="2:8" ht="18" customHeight="1" thickBot="1">
      <c r="B26" s="61" t="s">
        <v>18</v>
      </c>
      <c r="C26" s="60">
        <f>SUM(C11+C15+C19+C23)</f>
        <v>151198112</v>
      </c>
      <c r="D26" s="60">
        <f>SUM(D11+D15+D19+D23)</f>
        <v>104416884</v>
      </c>
      <c r="E26" s="60">
        <f>SUM(E11+E15+E19+E23)</f>
        <v>151801449</v>
      </c>
      <c r="F26" s="60">
        <f>SUM(F11+F15+F19+F23)</f>
        <v>237499765</v>
      </c>
      <c r="G26" s="60">
        <f>SUM(G11+G15+G19+G23)</f>
        <v>216678164</v>
      </c>
      <c r="H26" s="139">
        <f>((G26-F26)*100/G26)</f>
        <v>-9.609459770020942</v>
      </c>
    </row>
    <row r="27" spans="2:8" ht="18" customHeight="1" thickBot="1">
      <c r="B27" s="59" t="s">
        <v>2</v>
      </c>
      <c r="C27" s="108">
        <f>SUM(C25+C26)</f>
        <v>369426994</v>
      </c>
      <c r="D27" s="108">
        <f>SUM(D25+D26)</f>
        <v>337811513</v>
      </c>
      <c r="E27" s="108">
        <f>SUM(E25+E26)</f>
        <v>354383481</v>
      </c>
      <c r="F27" s="108">
        <f>SUM(F25+F26)</f>
        <v>431654053</v>
      </c>
      <c r="G27" s="108">
        <f>SUM(G25+G26)</f>
        <v>449332557</v>
      </c>
      <c r="H27" s="109">
        <f>((G27-F27)*100)/G27</f>
        <v>3.9343919608300273</v>
      </c>
    </row>
    <row r="28" spans="2:8" ht="12.75">
      <c r="B28" s="99" t="s">
        <v>15</v>
      </c>
      <c r="C28" s="100">
        <f>(C25/C27)*100</f>
        <v>59.0722620556526</v>
      </c>
      <c r="D28" s="100">
        <f>(D25/D27)*100</f>
        <v>69.09019379691776</v>
      </c>
      <c r="E28" s="100">
        <f>(E25/E27)*100</f>
        <v>57.16463742281487</v>
      </c>
      <c r="F28" s="100">
        <f>(F25/F27)*100</f>
        <v>44.979141664633</v>
      </c>
      <c r="G28" s="100">
        <f>(G25/G27)*100</f>
        <v>51.7777733608562</v>
      </c>
      <c r="H28" s="150">
        <v>2009</v>
      </c>
    </row>
    <row r="29" spans="2:8" ht="12.75">
      <c r="B29" s="99" t="s">
        <v>14</v>
      </c>
      <c r="C29" s="100">
        <f>(C26/C27)*100</f>
        <v>40.927737944347406</v>
      </c>
      <c r="D29" s="100">
        <f>(D26/D27)*100</f>
        <v>30.90980620308225</v>
      </c>
      <c r="E29" s="100">
        <f>(E26/E27)*100</f>
        <v>42.83536257718514</v>
      </c>
      <c r="F29" s="100">
        <f>(F26/F27)*100</f>
        <v>55.02085833536701</v>
      </c>
      <c r="G29" s="100">
        <f>(G26/G27)*100</f>
        <v>48.2222266391438</v>
      </c>
      <c r="H29" s="150"/>
    </row>
    <row r="30" spans="2:8" ht="12.75">
      <c r="B30" s="101" t="s">
        <v>13</v>
      </c>
      <c r="C30" s="100">
        <f>(C28-C29)</f>
        <v>18.144524111305195</v>
      </c>
      <c r="D30" s="100">
        <f>(D28-D29)</f>
        <v>38.180387593835505</v>
      </c>
      <c r="E30" s="100">
        <f>(E28-E29)</f>
        <v>14.329274845629733</v>
      </c>
      <c r="F30" s="100">
        <f>(F28-F29)</f>
        <v>-10.041716670734012</v>
      </c>
      <c r="G30" s="100">
        <f>(G28-G29)</f>
        <v>3.5555467217124033</v>
      </c>
      <c r="H30" s="150"/>
    </row>
    <row r="31" spans="2:8" ht="13.5" customHeight="1">
      <c r="B31" s="102"/>
      <c r="C31" s="102"/>
      <c r="D31" s="102"/>
      <c r="E31" s="149" t="s">
        <v>23</v>
      </c>
      <c r="F31" s="103" t="s">
        <v>20</v>
      </c>
      <c r="G31" s="104">
        <f>(G13/G27)*100</f>
        <v>80.89844845139945</v>
      </c>
      <c r="H31" s="150"/>
    </row>
    <row r="32" spans="2:8" ht="13.5" customHeight="1">
      <c r="B32" s="102"/>
      <c r="C32" s="102"/>
      <c r="D32" s="102"/>
      <c r="E32" s="149"/>
      <c r="F32" s="103" t="s">
        <v>21</v>
      </c>
      <c r="G32" s="104">
        <f>(G17/G27)*100</f>
        <v>16.82419464654995</v>
      </c>
      <c r="H32" s="150"/>
    </row>
    <row r="33" spans="2:8" ht="13.5" customHeight="1">
      <c r="B33" s="105"/>
      <c r="C33" s="105"/>
      <c r="D33" s="105"/>
      <c r="E33" s="149"/>
      <c r="F33" s="103" t="s">
        <v>24</v>
      </c>
      <c r="G33" s="106">
        <f>(G21/G27)*100</f>
        <v>2.215989214420534</v>
      </c>
      <c r="H33" s="150"/>
    </row>
    <row r="34" spans="2:8" ht="12.75">
      <c r="B34" s="102"/>
      <c r="C34" s="102"/>
      <c r="D34" s="102"/>
      <c r="E34" s="149"/>
      <c r="F34" s="103" t="s">
        <v>22</v>
      </c>
      <c r="G34" s="107">
        <f>(G23/G27)*100</f>
        <v>0.061367687630077515</v>
      </c>
      <c r="H34" s="150"/>
    </row>
    <row r="35" spans="2:8" ht="12.75">
      <c r="B35" s="5"/>
      <c r="E35" s="94"/>
      <c r="F35" s="95"/>
      <c r="G35" s="96"/>
      <c r="H35" s="97"/>
    </row>
    <row r="36" spans="2:8" ht="12.75">
      <c r="B36" s="5"/>
      <c r="E36" s="94"/>
      <c r="F36" s="95"/>
      <c r="G36" s="96"/>
      <c r="H36" s="97"/>
    </row>
    <row r="37" spans="2:8" ht="12.75">
      <c r="B37" s="5"/>
      <c r="E37" s="94"/>
      <c r="F37" s="95"/>
      <c r="G37" s="96"/>
      <c r="H37" s="97"/>
    </row>
    <row r="38" spans="2:8" ht="12.75">
      <c r="B38" s="5"/>
      <c r="E38" s="94"/>
      <c r="F38" s="95"/>
      <c r="G38" s="96"/>
      <c r="H38" s="97"/>
    </row>
    <row r="39" spans="2:8" ht="12.75">
      <c r="B39" s="5"/>
      <c r="E39" s="94"/>
      <c r="F39" s="95"/>
      <c r="G39" s="96"/>
      <c r="H39" s="97"/>
    </row>
    <row r="40" spans="2:8" ht="12.75">
      <c r="B40" s="5"/>
      <c r="E40" s="94"/>
      <c r="F40" s="95"/>
      <c r="G40" s="96"/>
      <c r="H40" s="97"/>
    </row>
    <row r="41" spans="2:8" ht="12.75">
      <c r="B41" s="5"/>
      <c r="E41" s="94"/>
      <c r="F41" s="95"/>
      <c r="G41" s="96"/>
      <c r="H41" s="97"/>
    </row>
    <row r="42" spans="2:8" ht="12.75">
      <c r="B42" s="5"/>
      <c r="E42" s="94"/>
      <c r="F42" s="95"/>
      <c r="G42" s="96"/>
      <c r="H42" s="97"/>
    </row>
    <row r="43" spans="2:8" ht="12.75">
      <c r="B43" s="5"/>
      <c r="E43" s="94"/>
      <c r="F43" s="95"/>
      <c r="G43" s="96"/>
      <c r="H43" s="97"/>
    </row>
    <row r="44" spans="2:8" ht="12.75">
      <c r="B44" s="5"/>
      <c r="E44" s="94"/>
      <c r="F44" s="95"/>
      <c r="G44" s="96"/>
      <c r="H44" s="97"/>
    </row>
    <row r="45" spans="2:8" ht="12.75">
      <c r="B45" s="5"/>
      <c r="E45" s="94"/>
      <c r="F45" s="95"/>
      <c r="G45" s="96"/>
      <c r="H45" s="97"/>
    </row>
    <row r="46" spans="2:8" ht="12.75">
      <c r="B46" s="5"/>
      <c r="E46" s="94"/>
      <c r="F46" s="95"/>
      <c r="G46" s="96"/>
      <c r="H46" s="97"/>
    </row>
    <row r="47" spans="2:8" ht="12.75">
      <c r="B47" s="5"/>
      <c r="E47" s="94"/>
      <c r="F47" s="95"/>
      <c r="G47" s="96"/>
      <c r="H47" s="97"/>
    </row>
    <row r="48" spans="2:8" ht="12.75">
      <c r="B48" s="5"/>
      <c r="E48" s="94"/>
      <c r="F48" s="95"/>
      <c r="G48" s="96"/>
      <c r="H48" s="97"/>
    </row>
    <row r="49" spans="2:8" ht="12.75">
      <c r="B49" s="5"/>
      <c r="E49" s="94"/>
      <c r="F49" s="95"/>
      <c r="G49" s="96"/>
      <c r="H49" s="97"/>
    </row>
    <row r="50" spans="2:8" ht="12.75">
      <c r="B50" s="5"/>
      <c r="E50" s="94"/>
      <c r="F50" s="95"/>
      <c r="G50" s="96"/>
      <c r="H50" s="97"/>
    </row>
    <row r="51" spans="2:8" ht="12.75">
      <c r="B51" s="5"/>
      <c r="E51" s="94"/>
      <c r="F51" s="95"/>
      <c r="G51" s="96"/>
      <c r="H51" s="97"/>
    </row>
    <row r="52" spans="2:8" ht="12.75">
      <c r="B52" s="5"/>
      <c r="E52" s="94"/>
      <c r="F52" s="95"/>
      <c r="G52" s="96"/>
      <c r="H52" s="97"/>
    </row>
    <row r="53" spans="2:8" ht="12.75">
      <c r="B53" s="5"/>
      <c r="E53" s="94"/>
      <c r="F53" s="95"/>
      <c r="G53" s="96"/>
      <c r="H53" s="97"/>
    </row>
    <row r="54" spans="2:8" ht="12.75">
      <c r="B54" s="5"/>
      <c r="E54" s="94"/>
      <c r="F54" s="95"/>
      <c r="G54" s="96"/>
      <c r="H54" s="97"/>
    </row>
    <row r="55" spans="2:8" ht="12.75">
      <c r="B55" s="5"/>
      <c r="E55" s="94"/>
      <c r="F55" s="95"/>
      <c r="G55" s="96"/>
      <c r="H55" s="97"/>
    </row>
    <row r="56" spans="2:8" ht="13.5" thickBot="1">
      <c r="B56" s="5"/>
      <c r="E56" s="94"/>
      <c r="F56" s="95"/>
      <c r="G56" s="96"/>
      <c r="H56" s="97"/>
    </row>
    <row r="57" spans="2:8" ht="15.75" thickBot="1">
      <c r="B57" s="5"/>
      <c r="E57" s="94"/>
      <c r="F57" s="95"/>
      <c r="G57" s="142" t="s">
        <v>25</v>
      </c>
      <c r="H57" s="143"/>
    </row>
    <row r="58" spans="2:8" ht="12.75">
      <c r="B58" s="5"/>
      <c r="E58" s="94"/>
      <c r="F58" s="95"/>
      <c r="G58" s="96"/>
      <c r="H58" s="97"/>
    </row>
    <row r="59" spans="2:8" ht="12.75">
      <c r="B59" s="5"/>
      <c r="E59" s="94"/>
      <c r="F59" s="95"/>
      <c r="G59" s="96"/>
      <c r="H59" s="97"/>
    </row>
    <row r="60" spans="2:8" ht="12.75">
      <c r="B60" s="5"/>
      <c r="E60" s="94"/>
      <c r="F60" s="95"/>
      <c r="G60" s="96"/>
      <c r="H60" s="97"/>
    </row>
    <row r="61" spans="2:8" ht="12.75">
      <c r="B61" s="5"/>
      <c r="E61" s="94"/>
      <c r="F61" s="95"/>
      <c r="G61" s="96"/>
      <c r="H61" s="97"/>
    </row>
    <row r="62" spans="2:8" ht="12.75">
      <c r="B62" s="5"/>
      <c r="E62" s="94"/>
      <c r="F62" s="95"/>
      <c r="G62" s="96"/>
      <c r="H62" s="97"/>
    </row>
    <row r="63" spans="2:8" ht="12.75">
      <c r="B63" s="5"/>
      <c r="E63" s="94"/>
      <c r="F63" s="95"/>
      <c r="G63" s="96"/>
      <c r="H63" s="97"/>
    </row>
    <row r="64" spans="2:8" ht="12.75">
      <c r="B64" s="5"/>
      <c r="E64" s="94"/>
      <c r="F64" s="95"/>
      <c r="G64" s="96"/>
      <c r="H64" s="97"/>
    </row>
    <row r="65" spans="2:8" ht="12.75">
      <c r="B65" s="5"/>
      <c r="E65" s="94"/>
      <c r="F65" s="95"/>
      <c r="G65" s="96"/>
      <c r="H65" s="97"/>
    </row>
    <row r="66" spans="2:8" ht="12.75">
      <c r="B66" s="5"/>
      <c r="E66" s="94"/>
      <c r="F66" s="95"/>
      <c r="G66" s="96"/>
      <c r="H66" s="97"/>
    </row>
    <row r="67" spans="2:8" ht="12.75">
      <c r="B67" s="5"/>
      <c r="E67" s="94"/>
      <c r="F67" s="95"/>
      <c r="G67" s="96"/>
      <c r="H67" s="97"/>
    </row>
    <row r="68" spans="2:8" ht="12.75">
      <c r="B68" s="5"/>
      <c r="E68" s="94"/>
      <c r="F68" s="95"/>
      <c r="G68" s="96"/>
      <c r="H68" s="97"/>
    </row>
    <row r="69" spans="2:8" ht="12.75">
      <c r="B69" s="5"/>
      <c r="E69" s="94"/>
      <c r="F69" s="95"/>
      <c r="G69" s="96"/>
      <c r="H69" s="97"/>
    </row>
    <row r="70" spans="2:8" ht="12.75">
      <c r="B70" s="5"/>
      <c r="E70" s="94"/>
      <c r="F70" s="95"/>
      <c r="G70" s="96"/>
      <c r="H70" s="97"/>
    </row>
    <row r="71" spans="2:8" ht="12.75">
      <c r="B71" s="5"/>
      <c r="E71" s="94"/>
      <c r="F71" s="95"/>
      <c r="G71" s="96"/>
      <c r="H71" s="97"/>
    </row>
    <row r="72" spans="2:8" ht="12.75">
      <c r="B72" s="5"/>
      <c r="E72" s="94"/>
      <c r="F72" s="95"/>
      <c r="G72" s="96"/>
      <c r="H72" s="97"/>
    </row>
    <row r="73" spans="2:8" ht="12.75">
      <c r="B73" s="5"/>
      <c r="E73" s="94"/>
      <c r="F73" s="95"/>
      <c r="G73" s="96"/>
      <c r="H73" s="97"/>
    </row>
    <row r="74" spans="2:8" ht="12.75">
      <c r="B74" s="5"/>
      <c r="E74" s="94"/>
      <c r="F74" s="95"/>
      <c r="G74" s="96"/>
      <c r="H74" s="97"/>
    </row>
    <row r="75" spans="2:8" ht="12.75">
      <c r="B75" s="5"/>
      <c r="E75" s="94"/>
      <c r="F75" s="95"/>
      <c r="G75" s="96"/>
      <c r="H75" s="97"/>
    </row>
    <row r="76" spans="2:8" ht="12.75">
      <c r="B76" s="5"/>
      <c r="E76" s="94"/>
      <c r="F76" s="95"/>
      <c r="G76" s="96"/>
      <c r="H76" s="97"/>
    </row>
    <row r="77" spans="2:8" ht="12.75">
      <c r="B77" s="5"/>
      <c r="E77" s="94"/>
      <c r="F77" s="95"/>
      <c r="G77" s="96"/>
      <c r="H77" s="97"/>
    </row>
    <row r="78" spans="2:8" ht="12.75">
      <c r="B78" s="5"/>
      <c r="E78" s="94"/>
      <c r="F78" s="95"/>
      <c r="G78" s="96"/>
      <c r="H78" s="97"/>
    </row>
    <row r="79" spans="2:8" ht="12.75">
      <c r="B79" s="5"/>
      <c r="E79" s="94"/>
      <c r="F79" s="95"/>
      <c r="G79" s="96"/>
      <c r="H79" s="97"/>
    </row>
    <row r="80" spans="2:8" ht="12.75">
      <c r="B80" s="5"/>
      <c r="E80" s="94"/>
      <c r="F80" s="95"/>
      <c r="G80" s="96"/>
      <c r="H80" s="97"/>
    </row>
    <row r="81" spans="2:8" ht="12.75">
      <c r="B81" s="5"/>
      <c r="E81" s="94"/>
      <c r="F81" s="95"/>
      <c r="G81" s="96"/>
      <c r="H81" s="97"/>
    </row>
    <row r="82" spans="2:8" ht="12.75">
      <c r="B82" s="5"/>
      <c r="E82" s="94"/>
      <c r="F82" s="95"/>
      <c r="G82" s="96"/>
      <c r="H82" s="97"/>
    </row>
    <row r="83" spans="2:8" ht="12.75">
      <c r="B83" s="5"/>
      <c r="E83" s="94"/>
      <c r="F83" s="95"/>
      <c r="G83" s="96"/>
      <c r="H83" s="97"/>
    </row>
    <row r="84" spans="2:8" ht="12.75">
      <c r="B84" s="5"/>
      <c r="E84" s="94"/>
      <c r="F84" s="95"/>
      <c r="G84" s="96"/>
      <c r="H84" s="97"/>
    </row>
    <row r="85" spans="2:8" ht="12.75">
      <c r="B85" s="5"/>
      <c r="E85" s="94"/>
      <c r="F85" s="95"/>
      <c r="G85" s="96"/>
      <c r="H85" s="97"/>
    </row>
    <row r="86" spans="2:8" ht="12.75">
      <c r="B86" s="5"/>
      <c r="E86" s="94"/>
      <c r="F86" s="95"/>
      <c r="G86" s="96"/>
      <c r="H86" s="97"/>
    </row>
    <row r="87" spans="2:8" ht="12.75">
      <c r="B87" s="5"/>
      <c r="E87" s="94"/>
      <c r="F87" s="95"/>
      <c r="G87" s="96"/>
      <c r="H87" s="97"/>
    </row>
    <row r="88" spans="2:8" ht="12.75">
      <c r="B88" s="5"/>
      <c r="E88" s="94"/>
      <c r="F88" s="95"/>
      <c r="G88" s="96"/>
      <c r="H88" s="97"/>
    </row>
    <row r="89" spans="2:8" ht="12.75">
      <c r="B89" s="5"/>
      <c r="E89" s="94"/>
      <c r="F89" s="95"/>
      <c r="G89" s="96"/>
      <c r="H89" s="97"/>
    </row>
    <row r="90" spans="2:8" ht="12.75">
      <c r="B90" s="5"/>
      <c r="E90" s="94"/>
      <c r="F90" s="95"/>
      <c r="G90" s="96"/>
      <c r="H90" s="97"/>
    </row>
    <row r="91" spans="2:8" ht="12.75">
      <c r="B91" s="5"/>
      <c r="E91" s="94"/>
      <c r="F91" s="95"/>
      <c r="G91" s="96"/>
      <c r="H91" s="97"/>
    </row>
    <row r="92" spans="2:8" ht="12.75">
      <c r="B92" s="5"/>
      <c r="E92" s="94"/>
      <c r="F92" s="95"/>
      <c r="G92" s="96"/>
      <c r="H92" s="97"/>
    </row>
    <row r="93" spans="2:8" ht="12.75">
      <c r="B93" s="5"/>
      <c r="E93" s="94"/>
      <c r="F93" s="95"/>
      <c r="G93" s="96"/>
      <c r="H93" s="97"/>
    </row>
    <row r="94" spans="2:8" ht="12.75">
      <c r="B94" s="5"/>
      <c r="E94" s="94"/>
      <c r="F94" s="95"/>
      <c r="G94" s="96"/>
      <c r="H94" s="97"/>
    </row>
    <row r="95" spans="2:8" ht="12.75">
      <c r="B95" s="5"/>
      <c r="E95" s="94"/>
      <c r="F95" s="95"/>
      <c r="G95" s="96"/>
      <c r="H95" s="97"/>
    </row>
    <row r="96" spans="2:8" ht="12.75">
      <c r="B96" s="5"/>
      <c r="E96" s="94"/>
      <c r="F96" s="95"/>
      <c r="G96" s="96"/>
      <c r="H96" s="97"/>
    </row>
    <row r="97" spans="2:8" ht="12.75">
      <c r="B97" s="5"/>
      <c r="E97" s="94"/>
      <c r="F97" s="95"/>
      <c r="G97" s="96"/>
      <c r="H97" s="97"/>
    </row>
    <row r="98" spans="2:8" ht="12.75">
      <c r="B98" s="5"/>
      <c r="E98" s="94"/>
      <c r="F98" s="95"/>
      <c r="G98" s="96"/>
      <c r="H98" s="97"/>
    </row>
    <row r="99" spans="2:8" ht="12.75">
      <c r="B99" s="5"/>
      <c r="E99" s="94"/>
      <c r="F99" s="95"/>
      <c r="G99" s="96"/>
      <c r="H99" s="97"/>
    </row>
    <row r="100" spans="2:8" ht="12.75">
      <c r="B100" s="5"/>
      <c r="E100" s="94"/>
      <c r="F100" s="95"/>
      <c r="G100" s="96"/>
      <c r="H100" s="97"/>
    </row>
    <row r="101" spans="2:8" ht="12.75">
      <c r="B101" s="5"/>
      <c r="E101" s="94"/>
      <c r="F101" s="95"/>
      <c r="G101" s="96"/>
      <c r="H101" s="97"/>
    </row>
    <row r="102" spans="2:8" ht="12.75">
      <c r="B102" s="5"/>
      <c r="E102" s="94"/>
      <c r="F102" s="95"/>
      <c r="G102" s="96"/>
      <c r="H102" s="97"/>
    </row>
    <row r="103" spans="2:8" ht="12.75">
      <c r="B103" s="5"/>
      <c r="E103" s="94"/>
      <c r="F103" s="95"/>
      <c r="G103" s="96"/>
      <c r="H103" s="97"/>
    </row>
    <row r="104" spans="2:8" ht="12.75">
      <c r="B104" s="5"/>
      <c r="E104" s="94"/>
      <c r="F104" s="95"/>
      <c r="G104" s="96"/>
      <c r="H104" s="97"/>
    </row>
    <row r="105" spans="2:8" ht="12.75">
      <c r="B105" s="5"/>
      <c r="E105" s="94"/>
      <c r="F105" s="95"/>
      <c r="G105" s="96"/>
      <c r="H105" s="97"/>
    </row>
    <row r="106" spans="2:8" ht="12.75">
      <c r="B106" s="5"/>
      <c r="E106" s="94"/>
      <c r="F106" s="95"/>
      <c r="G106" s="96"/>
      <c r="H106" s="97"/>
    </row>
    <row r="107" spans="2:8" ht="12.75">
      <c r="B107" s="5"/>
      <c r="E107" s="94"/>
      <c r="F107" s="95"/>
      <c r="G107" s="96"/>
      <c r="H107" s="97"/>
    </row>
    <row r="108" spans="2:8" ht="12.75">
      <c r="B108" s="5"/>
      <c r="E108" s="94"/>
      <c r="F108" s="95"/>
      <c r="G108" s="96"/>
      <c r="H108" s="97"/>
    </row>
    <row r="109" spans="2:8" ht="12.75">
      <c r="B109" s="5"/>
      <c r="E109" s="94"/>
      <c r="F109" s="95"/>
      <c r="G109" s="96"/>
      <c r="H109" s="97"/>
    </row>
    <row r="110" spans="2:8" ht="12.75">
      <c r="B110" s="5"/>
      <c r="E110" s="94"/>
      <c r="F110" s="95"/>
      <c r="G110" s="96"/>
      <c r="H110" s="97"/>
    </row>
    <row r="111" spans="2:8" ht="12.75">
      <c r="B111" s="5"/>
      <c r="E111" s="94"/>
      <c r="F111" s="95"/>
      <c r="G111" s="96"/>
      <c r="H111" s="97"/>
    </row>
    <row r="112" spans="2:8" ht="12.75">
      <c r="B112" s="5"/>
      <c r="E112" s="94"/>
      <c r="F112" s="95"/>
      <c r="G112" s="96"/>
      <c r="H112" s="97"/>
    </row>
    <row r="113" spans="2:8" ht="12.75">
      <c r="B113" s="5"/>
      <c r="E113" s="94"/>
      <c r="F113" s="95"/>
      <c r="G113" s="96"/>
      <c r="H113" s="97"/>
    </row>
    <row r="114" spans="2:8" ht="12.75">
      <c r="B114" s="5"/>
      <c r="E114" s="94"/>
      <c r="F114" s="95"/>
      <c r="G114" s="96"/>
      <c r="H114" s="97"/>
    </row>
    <row r="115" spans="2:8" ht="12.75">
      <c r="B115" s="5"/>
      <c r="E115" s="94"/>
      <c r="F115" s="95"/>
      <c r="G115" s="96"/>
      <c r="H115" s="97"/>
    </row>
    <row r="116" spans="2:8" ht="12.75">
      <c r="B116" s="5"/>
      <c r="E116" s="94"/>
      <c r="F116" s="95"/>
      <c r="G116" s="96"/>
      <c r="H116" s="97"/>
    </row>
    <row r="117" spans="2:8" ht="12.75">
      <c r="B117" s="5"/>
      <c r="E117" s="94"/>
      <c r="F117" s="95"/>
      <c r="G117" s="96"/>
      <c r="H117" s="97"/>
    </row>
    <row r="118" spans="2:8" ht="12.75">
      <c r="B118" s="5"/>
      <c r="E118" s="94"/>
      <c r="F118" s="95"/>
      <c r="G118" s="96"/>
      <c r="H118" s="97"/>
    </row>
    <row r="119" spans="2:8" ht="12.75">
      <c r="B119" s="5"/>
      <c r="E119" s="94"/>
      <c r="F119" s="95"/>
      <c r="G119" s="96"/>
      <c r="H119" s="97"/>
    </row>
    <row r="120" ht="12.75">
      <c r="B120" s="5"/>
    </row>
    <row r="121" ht="21" customHeight="1">
      <c r="B121" s="5"/>
    </row>
    <row r="122" ht="13.5" thickBot="1">
      <c r="B122" s="5"/>
    </row>
    <row r="123" spans="2:8" ht="21" thickBot="1">
      <c r="B123" s="55"/>
      <c r="C123" s="151"/>
      <c r="D123" s="151"/>
      <c r="E123" s="151"/>
      <c r="F123" s="151"/>
      <c r="G123" s="146" t="s">
        <v>26</v>
      </c>
      <c r="H123" s="147"/>
    </row>
    <row r="124" spans="2:8" ht="20.25">
      <c r="B124" s="55"/>
      <c r="C124" s="10"/>
      <c r="D124" s="10"/>
      <c r="E124" s="10"/>
      <c r="F124" s="10"/>
      <c r="G124" s="10"/>
      <c r="H124" s="54"/>
    </row>
    <row r="125" spans="2:8" ht="20.25">
      <c r="B125" s="55"/>
      <c r="C125" s="10"/>
      <c r="D125" s="10"/>
      <c r="E125" s="10"/>
      <c r="F125" s="10"/>
      <c r="G125" s="10"/>
      <c r="H125" s="54"/>
    </row>
    <row r="126" spans="2:4" ht="12.75">
      <c r="B126" s="5"/>
      <c r="C126" s="53"/>
      <c r="D126" s="52"/>
    </row>
    <row r="127" spans="2:8" ht="18">
      <c r="B127" s="5"/>
      <c r="C127" s="30"/>
      <c r="D127" s="30"/>
      <c r="E127" s="30"/>
      <c r="F127" s="30"/>
      <c r="G127" s="30"/>
      <c r="H127" s="30"/>
    </row>
    <row r="128" spans="2:8" ht="18">
      <c r="B128" s="144" t="s">
        <v>29</v>
      </c>
      <c r="C128" s="144"/>
      <c r="D128" s="144"/>
      <c r="E128" s="144"/>
      <c r="F128" s="144"/>
      <c r="G128" s="144"/>
      <c r="H128" s="144"/>
    </row>
    <row r="129" spans="2:8" ht="15.75" thickBot="1">
      <c r="B129" s="8"/>
      <c r="C129" s="8"/>
      <c r="D129" s="8"/>
      <c r="E129" s="8"/>
      <c r="F129" s="8"/>
      <c r="G129" s="8"/>
      <c r="H129" s="8"/>
    </row>
    <row r="130" spans="2:8" ht="18" customHeight="1" thickBot="1">
      <c r="B130" s="123" t="s">
        <v>0</v>
      </c>
      <c r="C130" s="29">
        <v>2007</v>
      </c>
      <c r="D130" s="29">
        <v>2008</v>
      </c>
      <c r="E130" s="124">
        <v>2009</v>
      </c>
      <c r="F130" s="124">
        <v>2010</v>
      </c>
      <c r="G130" s="124">
        <v>2011</v>
      </c>
      <c r="H130" s="125" t="s">
        <v>12</v>
      </c>
    </row>
    <row r="131" spans="2:8" ht="18" customHeight="1" thickBot="1">
      <c r="B131" s="145" t="s">
        <v>3</v>
      </c>
      <c r="C131" s="145"/>
      <c r="D131" s="145"/>
      <c r="E131" s="145"/>
      <c r="F131" s="145"/>
      <c r="G131" s="145"/>
      <c r="H131" s="145"/>
    </row>
    <row r="132" spans="2:8" ht="18" customHeight="1" thickBot="1">
      <c r="B132" s="28" t="s">
        <v>4</v>
      </c>
      <c r="C132" s="23">
        <v>118805148</v>
      </c>
      <c r="D132" s="23">
        <v>164005485</v>
      </c>
      <c r="E132" s="23">
        <v>158269853</v>
      </c>
      <c r="F132" s="23">
        <v>202714968</v>
      </c>
      <c r="G132" s="23">
        <v>177874949</v>
      </c>
      <c r="H132" s="31">
        <f>((G132-F132)*100/F132)</f>
        <v>-12.253667918591981</v>
      </c>
    </row>
    <row r="133" spans="2:8" ht="18" customHeight="1" thickBot="1">
      <c r="B133" s="27" t="s">
        <v>5</v>
      </c>
      <c r="C133" s="20">
        <v>231862591</v>
      </c>
      <c r="D133" s="20">
        <v>247931822</v>
      </c>
      <c r="E133" s="51">
        <v>194871399</v>
      </c>
      <c r="F133" s="51">
        <v>169565335</v>
      </c>
      <c r="G133" s="51">
        <v>191257895</v>
      </c>
      <c r="H133" s="137">
        <f>((G133-F133)*100/F133)</f>
        <v>12.793039332007336</v>
      </c>
    </row>
    <row r="134" spans="2:8" ht="18" customHeight="1" thickBot="1">
      <c r="B134" s="26" t="s">
        <v>1</v>
      </c>
      <c r="C134" s="18">
        <f>SUM(C132:C133)</f>
        <v>350667739</v>
      </c>
      <c r="D134" s="18">
        <f>SUM(D132:D133)</f>
        <v>411937307</v>
      </c>
      <c r="E134" s="18">
        <f>SUM(E132:E133)</f>
        <v>353141252</v>
      </c>
      <c r="F134" s="38">
        <f>SUM(F132:F133)</f>
        <v>372280303</v>
      </c>
      <c r="G134" s="89">
        <f>SUM(G132:G133)</f>
        <v>369132844</v>
      </c>
      <c r="H134" s="31">
        <f>((G134-F134)*100/F134)</f>
        <v>-0.8454540771124278</v>
      </c>
    </row>
    <row r="135" spans="2:8" ht="18" customHeight="1" thickBot="1">
      <c r="B135" s="145" t="s">
        <v>6</v>
      </c>
      <c r="C135" s="145"/>
      <c r="D135" s="145"/>
      <c r="E135" s="145"/>
      <c r="F135" s="145"/>
      <c r="G135" s="145"/>
      <c r="H135" s="145"/>
    </row>
    <row r="136" spans="2:8" ht="18" customHeight="1" thickBot="1">
      <c r="B136" s="25" t="s">
        <v>4</v>
      </c>
      <c r="C136" s="23">
        <v>23592994</v>
      </c>
      <c r="D136" s="23">
        <v>30819838</v>
      </c>
      <c r="E136" s="23">
        <v>32629794</v>
      </c>
      <c r="F136" s="23">
        <v>40224660</v>
      </c>
      <c r="G136" s="23">
        <v>31608487</v>
      </c>
      <c r="H136" s="31">
        <f>((G136-F136)*100/F136)</f>
        <v>-21.420126360297388</v>
      </c>
    </row>
    <row r="137" spans="2:8" ht="18" customHeight="1" thickBot="1">
      <c r="B137" s="22" t="s">
        <v>5</v>
      </c>
      <c r="C137" s="20">
        <v>54728299</v>
      </c>
      <c r="D137" s="20">
        <v>56793116</v>
      </c>
      <c r="E137" s="51">
        <v>47771194</v>
      </c>
      <c r="F137" s="51">
        <v>37052839</v>
      </c>
      <c r="G137" s="51">
        <v>43179865</v>
      </c>
      <c r="H137" s="137">
        <f>((G137-F137)*100/F137)</f>
        <v>16.535915102213895</v>
      </c>
    </row>
    <row r="138" spans="2:8" ht="18" customHeight="1" thickBot="1">
      <c r="B138" s="19" t="s">
        <v>1</v>
      </c>
      <c r="C138" s="17">
        <f>SUM(C136:C137)</f>
        <v>78321293</v>
      </c>
      <c r="D138" s="17">
        <f>SUM(D136:D137)</f>
        <v>87612954</v>
      </c>
      <c r="E138" s="17">
        <f>SUM(E136:E137)</f>
        <v>80400988</v>
      </c>
      <c r="F138" s="89">
        <f>SUM(F136:F137)</f>
        <v>77277499</v>
      </c>
      <c r="G138" s="89">
        <f>SUM(G136:G137)</f>
        <v>74788352</v>
      </c>
      <c r="H138" s="31">
        <f>((G138-F138)*100/F138)</f>
        <v>-3.2210501532923574</v>
      </c>
    </row>
    <row r="139" spans="2:8" ht="18" customHeight="1" thickBot="1">
      <c r="B139" s="145" t="s">
        <v>7</v>
      </c>
      <c r="C139" s="145"/>
      <c r="D139" s="145"/>
      <c r="E139" s="145"/>
      <c r="F139" s="145"/>
      <c r="G139" s="145"/>
      <c r="H139" s="145"/>
    </row>
    <row r="140" spans="2:8" ht="18" customHeight="1" thickBot="1">
      <c r="B140" s="25" t="s">
        <v>4</v>
      </c>
      <c r="C140" s="23">
        <v>3913040</v>
      </c>
      <c r="D140" s="23">
        <v>3723673</v>
      </c>
      <c r="E140" s="24">
        <v>4388285</v>
      </c>
      <c r="F140" s="23">
        <v>5317894</v>
      </c>
      <c r="G140" s="23">
        <v>5841184</v>
      </c>
      <c r="H140" s="42">
        <f>((G140-F140)*100)/F140</f>
        <v>9.840173572470606</v>
      </c>
    </row>
    <row r="141" spans="2:8" ht="18" customHeight="1" thickBot="1">
      <c r="B141" s="22" t="s">
        <v>5</v>
      </c>
      <c r="C141" s="20">
        <v>4279329</v>
      </c>
      <c r="D141" s="20">
        <v>4909980</v>
      </c>
      <c r="E141" s="43">
        <v>3950893</v>
      </c>
      <c r="F141" s="51">
        <v>3724303</v>
      </c>
      <c r="G141" s="51">
        <v>4227607</v>
      </c>
      <c r="H141" s="42">
        <f>((G141-F141)*100)/F141</f>
        <v>13.514045446893016</v>
      </c>
    </row>
    <row r="142" spans="2:8" ht="18" customHeight="1" thickBot="1">
      <c r="B142" s="19" t="s">
        <v>1</v>
      </c>
      <c r="C142" s="17">
        <f>SUM(C140:C141)</f>
        <v>8192369</v>
      </c>
      <c r="D142" s="17">
        <f>SUM(D140:D141)</f>
        <v>8633653</v>
      </c>
      <c r="E142" s="17">
        <f>SUM(E140:E141)</f>
        <v>8339178</v>
      </c>
      <c r="F142" s="38">
        <f>SUM(F140:F141)</f>
        <v>9042197</v>
      </c>
      <c r="G142" s="18">
        <f>SUM(G140:G141)</f>
        <v>10068791</v>
      </c>
      <c r="H142" s="137">
        <f>((G142-F142)*100)/F142</f>
        <v>11.353369098240174</v>
      </c>
    </row>
    <row r="143" spans="2:8" ht="18" customHeight="1" thickBot="1">
      <c r="B143" s="145" t="s">
        <v>10</v>
      </c>
      <c r="C143" s="145"/>
      <c r="D143" s="145"/>
      <c r="E143" s="145"/>
      <c r="F143" s="145"/>
      <c r="G143" s="145"/>
      <c r="H143" s="145"/>
    </row>
    <row r="144" spans="2:8" ht="18" customHeight="1" thickBot="1">
      <c r="B144" s="16" t="s">
        <v>4</v>
      </c>
      <c r="C144" s="134">
        <v>1058472</v>
      </c>
      <c r="D144" s="134">
        <v>712642</v>
      </c>
      <c r="E144" s="37">
        <v>895516</v>
      </c>
      <c r="F144" s="37">
        <v>974440</v>
      </c>
      <c r="G144" s="37">
        <v>213092</v>
      </c>
      <c r="H144" s="35">
        <f>((G144-F144)*100)/F144</f>
        <v>-78.13185008825582</v>
      </c>
    </row>
    <row r="145" spans="2:8" ht="18" customHeight="1" thickBot="1">
      <c r="B145" s="145" t="s">
        <v>2</v>
      </c>
      <c r="C145" s="145"/>
      <c r="D145" s="145"/>
      <c r="E145" s="145"/>
      <c r="F145" s="145"/>
      <c r="G145" s="145"/>
      <c r="H145" s="145"/>
    </row>
    <row r="146" spans="2:8" ht="18" customHeight="1" thickBot="1">
      <c r="B146" s="15" t="s">
        <v>17</v>
      </c>
      <c r="C146" s="13">
        <f>SUM(C133+C137+C141)</f>
        <v>290870219</v>
      </c>
      <c r="D146" s="13">
        <f>SUM(D133+D137+D141)</f>
        <v>309634918</v>
      </c>
      <c r="E146" s="13">
        <f>SUM(E133+E137+E141)</f>
        <v>246593486</v>
      </c>
      <c r="F146" s="13">
        <f>SUM(F133+F137+F141)</f>
        <v>210342477</v>
      </c>
      <c r="G146" s="13">
        <f>SUM(G133+G137+G141)</f>
        <v>238665367</v>
      </c>
      <c r="H146" s="42">
        <f>((G146-F146)*100)/F146</f>
        <v>13.465130963538098</v>
      </c>
    </row>
    <row r="147" spans="2:8" ht="18" customHeight="1" thickBot="1">
      <c r="B147" s="12" t="s">
        <v>16</v>
      </c>
      <c r="C147" s="11">
        <f>SUM(C132+C136+C140+C144)</f>
        <v>147369654</v>
      </c>
      <c r="D147" s="11">
        <f>SUM(D132+D136+D140+D144)</f>
        <v>199261638</v>
      </c>
      <c r="E147" s="11">
        <f>SUM(E132+E136+E140+E144)</f>
        <v>196183448</v>
      </c>
      <c r="F147" s="11">
        <f>SUM(F132+F136+F140+F144)</f>
        <v>249231962</v>
      </c>
      <c r="G147" s="11">
        <f>SUM(G132+G136+G140+G144)</f>
        <v>215537712</v>
      </c>
      <c r="H147" s="35">
        <f>((G147-F147)*100)/F147</f>
        <v>-13.519233139126834</v>
      </c>
    </row>
    <row r="148" spans="2:8" ht="18" customHeight="1" thickBot="1">
      <c r="B148" s="118" t="s">
        <v>2</v>
      </c>
      <c r="C148" s="120">
        <f>SUM(C146:C147)</f>
        <v>438239873</v>
      </c>
      <c r="D148" s="120">
        <f>SUM(D146:D147)</f>
        <v>508896556</v>
      </c>
      <c r="E148" s="120">
        <f>SUM(E146:E147)</f>
        <v>442776934</v>
      </c>
      <c r="F148" s="120">
        <f>SUM(F146:F147)</f>
        <v>459574439</v>
      </c>
      <c r="G148" s="120">
        <f>SUM(G146:G147)</f>
        <v>454203079</v>
      </c>
      <c r="H148" s="35">
        <f>((G148-F148)*100)/F148</f>
        <v>-1.1687682221160258</v>
      </c>
    </row>
    <row r="149" spans="2:8" ht="12.75">
      <c r="B149" s="99" t="s">
        <v>15</v>
      </c>
      <c r="C149" s="117">
        <f>(C146/C148)*100</f>
        <v>66.3723766185009</v>
      </c>
      <c r="D149" s="117">
        <f>(D146/D148)*100</f>
        <v>60.844372859147434</v>
      </c>
      <c r="E149" s="117">
        <f>(E146/E148)*100</f>
        <v>55.692486908091745</v>
      </c>
      <c r="F149" s="117">
        <f>(F146/F148)*100</f>
        <v>45.76896779936014</v>
      </c>
      <c r="G149" s="117">
        <f>(G146/G148)*100</f>
        <v>52.54595973357547</v>
      </c>
      <c r="H149" s="154">
        <v>2009</v>
      </c>
    </row>
    <row r="150" spans="2:8" ht="12.75">
      <c r="B150" s="99" t="s">
        <v>14</v>
      </c>
      <c r="C150" s="100">
        <f>(C147/C148)*100</f>
        <v>33.62762338149911</v>
      </c>
      <c r="D150" s="100">
        <f>(D147/D148)*100</f>
        <v>39.15562714085257</v>
      </c>
      <c r="E150" s="100">
        <f>(E147/E148)*100</f>
        <v>44.30751309190826</v>
      </c>
      <c r="F150" s="100">
        <f>(F147/F148)*100</f>
        <v>54.23103220063986</v>
      </c>
      <c r="G150" s="100">
        <f>(G147/G148)*100</f>
        <v>47.45404026642453</v>
      </c>
      <c r="H150" s="154"/>
    </row>
    <row r="151" spans="2:8" ht="12.75">
      <c r="B151" s="101" t="s">
        <v>13</v>
      </c>
      <c r="C151" s="100">
        <f>(C149-C150)</f>
        <v>32.74475323700178</v>
      </c>
      <c r="D151" s="100">
        <f>(D149-D150)</f>
        <v>21.68874571829486</v>
      </c>
      <c r="E151" s="100">
        <f>(E149-E150)</f>
        <v>11.384973816183482</v>
      </c>
      <c r="F151" s="100">
        <f>(F149-F150)</f>
        <v>-8.462064401279719</v>
      </c>
      <c r="G151" s="100">
        <f>(G149-G150)</f>
        <v>5.0919194671509445</v>
      </c>
      <c r="H151" s="154"/>
    </row>
    <row r="152" spans="2:8" ht="12.75">
      <c r="B152" s="115"/>
      <c r="C152" s="100"/>
      <c r="D152" s="100"/>
      <c r="E152" s="149" t="s">
        <v>23</v>
      </c>
      <c r="F152" s="103" t="s">
        <v>20</v>
      </c>
      <c r="G152" s="104">
        <f>(G134/G148)*100</f>
        <v>81.27044070522473</v>
      </c>
      <c r="H152" s="154"/>
    </row>
    <row r="153" spans="2:8" ht="12.75">
      <c r="B153" s="115"/>
      <c r="C153" s="100"/>
      <c r="D153" s="100"/>
      <c r="E153" s="149"/>
      <c r="F153" s="103" t="s">
        <v>21</v>
      </c>
      <c r="G153" s="104">
        <f>(G138/G148)*100</f>
        <v>16.465839942049357</v>
      </c>
      <c r="H153" s="154"/>
    </row>
    <row r="154" spans="2:8" ht="12.75">
      <c r="B154" s="116"/>
      <c r="C154" s="116"/>
      <c r="D154" s="100"/>
      <c r="E154" s="149"/>
      <c r="F154" s="103" t="s">
        <v>24</v>
      </c>
      <c r="G154" s="106">
        <f>(G142/G148)*100</f>
        <v>2.2168037746833504</v>
      </c>
      <c r="H154" s="154"/>
    </row>
    <row r="155" spans="2:8" ht="12.75">
      <c r="B155" s="115"/>
      <c r="C155" s="100"/>
      <c r="D155" s="100"/>
      <c r="E155" s="149"/>
      <c r="F155" s="103" t="s">
        <v>22</v>
      </c>
      <c r="G155" s="104">
        <f>(G144/G148)*100</f>
        <v>0.04691557804256981</v>
      </c>
      <c r="H155" s="154"/>
    </row>
    <row r="156" spans="2:8" ht="12.75">
      <c r="B156" s="57"/>
      <c r="C156" s="56"/>
      <c r="D156" s="56"/>
      <c r="E156" s="94"/>
      <c r="F156" s="95"/>
      <c r="G156" s="96"/>
      <c r="H156" s="114"/>
    </row>
    <row r="157" spans="2:8" ht="12.75">
      <c r="B157" s="57"/>
      <c r="C157" s="56"/>
      <c r="D157" s="56"/>
      <c r="E157" s="94"/>
      <c r="F157" s="95"/>
      <c r="G157" s="96"/>
      <c r="H157" s="114"/>
    </row>
    <row r="158" spans="2:8" ht="12.75">
      <c r="B158" s="57"/>
      <c r="C158" s="56"/>
      <c r="D158" s="56"/>
      <c r="E158" s="94"/>
      <c r="F158" s="95"/>
      <c r="G158" s="96"/>
      <c r="H158" s="114"/>
    </row>
    <row r="159" spans="2:8" ht="12.75">
      <c r="B159" s="57"/>
      <c r="C159" s="56"/>
      <c r="D159" s="56"/>
      <c r="E159" s="94"/>
      <c r="F159" s="95"/>
      <c r="G159" s="96"/>
      <c r="H159" s="114"/>
    </row>
    <row r="160" spans="2:8" ht="12.75">
      <c r="B160" s="57"/>
      <c r="C160" s="56"/>
      <c r="D160" s="56"/>
      <c r="E160" s="94"/>
      <c r="F160" s="95"/>
      <c r="G160" s="96"/>
      <c r="H160" s="114"/>
    </row>
    <row r="161" spans="2:8" ht="12.75">
      <c r="B161" s="57"/>
      <c r="C161" s="56"/>
      <c r="D161" s="56"/>
      <c r="E161" s="94"/>
      <c r="F161" s="95"/>
      <c r="G161" s="96"/>
      <c r="H161" s="114"/>
    </row>
    <row r="162" spans="2:8" ht="12.75">
      <c r="B162" s="57"/>
      <c r="C162" s="56"/>
      <c r="D162" s="56"/>
      <c r="E162" s="94"/>
      <c r="F162" s="95"/>
      <c r="G162" s="96"/>
      <c r="H162" s="114"/>
    </row>
    <row r="163" spans="2:8" ht="12.75">
      <c r="B163" s="57"/>
      <c r="C163" s="56"/>
      <c r="D163" s="56"/>
      <c r="E163" s="94"/>
      <c r="F163" s="95"/>
      <c r="G163" s="96"/>
      <c r="H163" s="114"/>
    </row>
    <row r="164" spans="2:8" ht="12.75">
      <c r="B164" s="57"/>
      <c r="C164" s="56"/>
      <c r="D164" s="56"/>
      <c r="E164" s="94"/>
      <c r="F164" s="95"/>
      <c r="G164" s="96"/>
      <c r="H164" s="114"/>
    </row>
    <row r="165" spans="2:8" ht="12.75">
      <c r="B165" s="57"/>
      <c r="C165" s="56"/>
      <c r="D165" s="56"/>
      <c r="E165" s="94"/>
      <c r="F165" s="95"/>
      <c r="G165" s="96"/>
      <c r="H165" s="114"/>
    </row>
    <row r="166" spans="2:8" ht="12.75">
      <c r="B166" s="57"/>
      <c r="C166" s="56"/>
      <c r="D166" s="56"/>
      <c r="E166" s="94"/>
      <c r="F166" s="95"/>
      <c r="G166" s="96"/>
      <c r="H166" s="114"/>
    </row>
    <row r="167" spans="2:8" ht="12.75">
      <c r="B167" s="57"/>
      <c r="C167" s="56"/>
      <c r="D167" s="56"/>
      <c r="E167" s="94"/>
      <c r="F167" s="95"/>
      <c r="G167" s="96"/>
      <c r="H167" s="114"/>
    </row>
    <row r="168" spans="2:8" ht="12.75">
      <c r="B168" s="57"/>
      <c r="C168" s="56"/>
      <c r="D168" s="56"/>
      <c r="E168" s="94"/>
      <c r="F168" s="95"/>
      <c r="G168" s="96"/>
      <c r="H168" s="114"/>
    </row>
    <row r="169" spans="2:8" ht="12.75">
      <c r="B169" s="57"/>
      <c r="C169" s="56"/>
      <c r="D169" s="56"/>
      <c r="E169" s="94"/>
      <c r="F169" s="95"/>
      <c r="G169" s="96"/>
      <c r="H169" s="114"/>
    </row>
    <row r="170" spans="2:8" ht="12.75">
      <c r="B170" s="57"/>
      <c r="C170" s="56"/>
      <c r="D170" s="56"/>
      <c r="E170" s="94"/>
      <c r="F170" s="95"/>
      <c r="G170" s="96"/>
      <c r="H170" s="114"/>
    </row>
    <row r="171" spans="2:8" ht="12.75">
      <c r="B171" s="57"/>
      <c r="C171" s="56"/>
      <c r="D171" s="56"/>
      <c r="E171" s="94"/>
      <c r="F171" s="95"/>
      <c r="G171" s="96"/>
      <c r="H171" s="114"/>
    </row>
    <row r="172" spans="2:8" ht="12.75">
      <c r="B172" s="57"/>
      <c r="C172" s="56"/>
      <c r="D172" s="56"/>
      <c r="E172" s="94"/>
      <c r="F172" s="95"/>
      <c r="G172" s="96"/>
      <c r="H172" s="114"/>
    </row>
    <row r="173" spans="2:8" ht="12.75">
      <c r="B173" s="57"/>
      <c r="C173" s="56"/>
      <c r="D173" s="56"/>
      <c r="E173" s="94"/>
      <c r="F173" s="95"/>
      <c r="G173" s="96"/>
      <c r="H173" s="114"/>
    </row>
    <row r="174" spans="2:8" ht="12.75">
      <c r="B174" s="57"/>
      <c r="C174" s="56"/>
      <c r="D174" s="56"/>
      <c r="E174" s="94"/>
      <c r="F174" s="95"/>
      <c r="G174" s="96"/>
      <c r="H174" s="114"/>
    </row>
    <row r="175" spans="2:8" ht="12.75">
      <c r="B175" s="57"/>
      <c r="C175" s="56"/>
      <c r="D175" s="56"/>
      <c r="E175" s="94"/>
      <c r="F175" s="95"/>
      <c r="G175" s="96"/>
      <c r="H175" s="114"/>
    </row>
    <row r="176" spans="2:8" ht="13.5" thickBot="1">
      <c r="B176" s="57"/>
      <c r="C176" s="56"/>
      <c r="D176" s="56"/>
      <c r="E176" s="94"/>
      <c r="F176" s="95"/>
      <c r="G176" s="96"/>
      <c r="H176" s="114"/>
    </row>
    <row r="177" spans="2:8" ht="15.75" thickBot="1">
      <c r="B177" s="57"/>
      <c r="C177" s="56"/>
      <c r="D177" s="56"/>
      <c r="E177" s="94"/>
      <c r="F177" s="95"/>
      <c r="G177" s="142" t="s">
        <v>26</v>
      </c>
      <c r="H177" s="143"/>
    </row>
    <row r="178" spans="2:8" ht="12.75">
      <c r="B178" s="57"/>
      <c r="C178" s="56"/>
      <c r="D178" s="56"/>
      <c r="E178" s="94"/>
      <c r="F178" s="95"/>
      <c r="G178" s="96"/>
      <c r="H178" s="114"/>
    </row>
    <row r="179" spans="2:8" ht="12.75">
      <c r="B179" s="57"/>
      <c r="C179" s="56"/>
      <c r="D179" s="56"/>
      <c r="E179" s="94"/>
      <c r="F179" s="95"/>
      <c r="G179" s="96"/>
      <c r="H179" s="114"/>
    </row>
    <row r="180" spans="2:8" ht="12.75">
      <c r="B180" s="57"/>
      <c r="C180" s="56"/>
      <c r="D180" s="56"/>
      <c r="E180" s="94"/>
      <c r="F180" s="95"/>
      <c r="G180" s="96"/>
      <c r="H180" s="114"/>
    </row>
    <row r="181" spans="2:8" ht="12.75">
      <c r="B181" s="57"/>
      <c r="C181" s="56"/>
      <c r="D181" s="56"/>
      <c r="E181" s="94"/>
      <c r="F181" s="95"/>
      <c r="G181" s="96"/>
      <c r="H181" s="114"/>
    </row>
    <row r="182" spans="2:8" ht="12.75">
      <c r="B182" s="57"/>
      <c r="C182" s="56"/>
      <c r="D182" s="56"/>
      <c r="E182" s="94"/>
      <c r="F182" s="95"/>
      <c r="G182" s="96"/>
      <c r="H182" s="114"/>
    </row>
    <row r="183" spans="2:8" ht="12.75">
      <c r="B183" s="57"/>
      <c r="C183" s="56"/>
      <c r="D183" s="56"/>
      <c r="E183" s="94"/>
      <c r="F183" s="95"/>
      <c r="G183" s="96"/>
      <c r="H183" s="114"/>
    </row>
    <row r="184" spans="2:8" ht="12.75">
      <c r="B184" s="57"/>
      <c r="C184" s="56"/>
      <c r="D184" s="56"/>
      <c r="E184" s="94"/>
      <c r="F184" s="95"/>
      <c r="G184" s="96"/>
      <c r="H184" s="114"/>
    </row>
    <row r="185" spans="2:8" ht="12.75">
      <c r="B185" s="57"/>
      <c r="C185" s="56"/>
      <c r="D185" s="56"/>
      <c r="E185" s="94"/>
      <c r="F185" s="95"/>
      <c r="G185" s="96"/>
      <c r="H185" s="114"/>
    </row>
    <row r="186" spans="2:8" ht="12.75">
      <c r="B186" s="57"/>
      <c r="C186" s="56"/>
      <c r="D186" s="56"/>
      <c r="E186" s="94"/>
      <c r="F186" s="95"/>
      <c r="G186" s="96"/>
      <c r="H186" s="114"/>
    </row>
    <row r="187" spans="2:8" ht="12.75">
      <c r="B187" s="57"/>
      <c r="C187" s="56"/>
      <c r="D187" s="56"/>
      <c r="E187" s="94"/>
      <c r="F187" s="95"/>
      <c r="G187" s="96"/>
      <c r="H187" s="114"/>
    </row>
    <row r="188" spans="2:8" ht="12.75">
      <c r="B188" s="57"/>
      <c r="C188" s="56"/>
      <c r="D188" s="56"/>
      <c r="E188" s="94"/>
      <c r="F188" s="95"/>
      <c r="G188" s="96"/>
      <c r="H188" s="114"/>
    </row>
    <row r="189" spans="2:8" ht="12.75">
      <c r="B189" s="57"/>
      <c r="C189" s="56"/>
      <c r="D189" s="56"/>
      <c r="E189" s="94"/>
      <c r="F189" s="95"/>
      <c r="G189" s="96"/>
      <c r="H189" s="114"/>
    </row>
    <row r="190" spans="2:8" ht="12.75">
      <c r="B190" s="57"/>
      <c r="C190" s="56"/>
      <c r="D190" s="56"/>
      <c r="E190" s="94"/>
      <c r="F190" s="95"/>
      <c r="G190" s="96"/>
      <c r="H190" s="114"/>
    </row>
    <row r="191" spans="2:8" ht="12.75">
      <c r="B191" s="57"/>
      <c r="C191" s="56"/>
      <c r="D191" s="56"/>
      <c r="E191" s="94"/>
      <c r="F191" s="95"/>
      <c r="G191" s="96"/>
      <c r="H191" s="114"/>
    </row>
    <row r="192" spans="2:8" ht="12.75">
      <c r="B192" s="57"/>
      <c r="C192" s="56"/>
      <c r="D192" s="56"/>
      <c r="E192" s="94"/>
      <c r="F192" s="95"/>
      <c r="G192" s="96"/>
      <c r="H192" s="114"/>
    </row>
    <row r="193" spans="2:8" ht="12.75">
      <c r="B193" s="57"/>
      <c r="C193" s="56"/>
      <c r="D193" s="56"/>
      <c r="E193" s="94"/>
      <c r="F193" s="95"/>
      <c r="G193" s="96"/>
      <c r="H193" s="114"/>
    </row>
    <row r="194" spans="2:8" ht="12.75">
      <c r="B194" s="57"/>
      <c r="C194" s="56"/>
      <c r="D194" s="56"/>
      <c r="E194" s="94"/>
      <c r="F194" s="95"/>
      <c r="G194" s="96"/>
      <c r="H194" s="114"/>
    </row>
    <row r="195" spans="2:8" ht="12.75">
      <c r="B195" s="57"/>
      <c r="C195" s="56"/>
      <c r="D195" s="56"/>
      <c r="E195" s="94"/>
      <c r="F195" s="95"/>
      <c r="G195" s="96"/>
      <c r="H195" s="114"/>
    </row>
    <row r="196" spans="2:8" ht="12.75">
      <c r="B196" s="57"/>
      <c r="C196" s="56"/>
      <c r="D196" s="56"/>
      <c r="E196" s="94"/>
      <c r="F196" s="95"/>
      <c r="G196" s="96"/>
      <c r="H196" s="114"/>
    </row>
    <row r="197" spans="2:8" ht="12.75">
      <c r="B197" s="57"/>
      <c r="C197" s="56"/>
      <c r="D197" s="56"/>
      <c r="E197" s="94"/>
      <c r="F197" s="95"/>
      <c r="G197" s="96"/>
      <c r="H197" s="114"/>
    </row>
    <row r="198" spans="2:8" ht="12.75">
      <c r="B198" s="57"/>
      <c r="C198" s="56"/>
      <c r="D198" s="56"/>
      <c r="E198" s="94"/>
      <c r="F198" s="95"/>
      <c r="G198" s="96"/>
      <c r="H198" s="114"/>
    </row>
    <row r="199" spans="2:8" ht="12.75">
      <c r="B199" s="57"/>
      <c r="C199" s="56"/>
      <c r="D199" s="56"/>
      <c r="E199" s="94"/>
      <c r="F199" s="95"/>
      <c r="G199" s="96"/>
      <c r="H199" s="114"/>
    </row>
    <row r="200" spans="2:8" ht="12.75">
      <c r="B200" s="57"/>
      <c r="C200" s="56"/>
      <c r="D200" s="56"/>
      <c r="E200" s="94"/>
      <c r="F200" s="95"/>
      <c r="G200" s="96"/>
      <c r="H200" s="114"/>
    </row>
    <row r="201" spans="2:8" ht="12.75">
      <c r="B201" s="57"/>
      <c r="C201" s="56"/>
      <c r="D201" s="56"/>
      <c r="E201" s="94"/>
      <c r="F201" s="95"/>
      <c r="G201" s="96"/>
      <c r="H201" s="114"/>
    </row>
    <row r="202" spans="2:8" ht="12.75">
      <c r="B202" s="57"/>
      <c r="C202" s="56"/>
      <c r="D202" s="56"/>
      <c r="E202" s="94"/>
      <c r="F202" s="95"/>
      <c r="G202" s="96"/>
      <c r="H202" s="114"/>
    </row>
    <row r="203" spans="2:8" ht="12.75">
      <c r="B203" s="57"/>
      <c r="C203" s="56"/>
      <c r="D203" s="56"/>
      <c r="E203" s="94"/>
      <c r="F203" s="95"/>
      <c r="G203" s="96"/>
      <c r="H203" s="114"/>
    </row>
    <row r="204" spans="2:8" ht="12.75">
      <c r="B204" s="57"/>
      <c r="C204" s="56"/>
      <c r="D204" s="56"/>
      <c r="E204" s="94"/>
      <c r="F204" s="95"/>
      <c r="G204" s="96"/>
      <c r="H204" s="114"/>
    </row>
    <row r="205" spans="2:8" ht="12.75">
      <c r="B205" s="57"/>
      <c r="C205" s="56"/>
      <c r="D205" s="56"/>
      <c r="E205" s="94"/>
      <c r="F205" s="95"/>
      <c r="G205" s="96"/>
      <c r="H205" s="114"/>
    </row>
    <row r="206" spans="2:8" ht="12.75">
      <c r="B206" s="57"/>
      <c r="C206" s="56"/>
      <c r="D206" s="56"/>
      <c r="E206" s="94"/>
      <c r="F206" s="95"/>
      <c r="G206" s="96"/>
      <c r="H206" s="114"/>
    </row>
    <row r="207" spans="2:8" ht="12.75">
      <c r="B207" s="57"/>
      <c r="C207" s="56"/>
      <c r="D207" s="56"/>
      <c r="E207" s="94"/>
      <c r="F207" s="95"/>
      <c r="G207" s="96"/>
      <c r="H207" s="114"/>
    </row>
    <row r="208" spans="2:8" ht="12.75">
      <c r="B208" s="57"/>
      <c r="C208" s="56"/>
      <c r="D208" s="56"/>
      <c r="E208" s="94"/>
      <c r="F208" s="95"/>
      <c r="G208" s="96"/>
      <c r="H208" s="114"/>
    </row>
    <row r="209" spans="2:8" ht="12.75">
      <c r="B209" s="57"/>
      <c r="C209" s="56"/>
      <c r="D209" s="56"/>
      <c r="E209" s="94"/>
      <c r="F209" s="95"/>
      <c r="G209" s="96"/>
      <c r="H209" s="114"/>
    </row>
    <row r="210" spans="2:8" ht="12.75">
      <c r="B210" s="57"/>
      <c r="C210" s="56"/>
      <c r="D210" s="56"/>
      <c r="E210" s="94"/>
      <c r="F210" s="95"/>
      <c r="G210" s="96"/>
      <c r="H210" s="114"/>
    </row>
    <row r="211" spans="2:8" ht="12.75">
      <c r="B211" s="57"/>
      <c r="C211" s="56"/>
      <c r="D211" s="56"/>
      <c r="E211" s="94"/>
      <c r="F211" s="95"/>
      <c r="G211" s="96"/>
      <c r="H211" s="114"/>
    </row>
    <row r="212" spans="2:8" ht="12.75">
      <c r="B212" s="57"/>
      <c r="C212" s="56"/>
      <c r="D212" s="56"/>
      <c r="E212" s="94"/>
      <c r="F212" s="95"/>
      <c r="G212" s="96"/>
      <c r="H212" s="114"/>
    </row>
    <row r="213" spans="2:8" ht="12.75">
      <c r="B213" s="57"/>
      <c r="C213" s="56"/>
      <c r="D213" s="56"/>
      <c r="E213" s="94"/>
      <c r="F213" s="95"/>
      <c r="G213" s="96"/>
      <c r="H213" s="114"/>
    </row>
    <row r="214" spans="2:8" ht="12.75">
      <c r="B214" s="57"/>
      <c r="C214" s="56"/>
      <c r="D214" s="56"/>
      <c r="E214" s="94"/>
      <c r="F214" s="95"/>
      <c r="G214" s="96"/>
      <c r="H214" s="114"/>
    </row>
    <row r="215" spans="2:8" ht="12.75">
      <c r="B215" s="57"/>
      <c r="C215" s="56"/>
      <c r="D215" s="56"/>
      <c r="E215" s="94"/>
      <c r="F215" s="95"/>
      <c r="G215" s="96"/>
      <c r="H215" s="114"/>
    </row>
    <row r="216" spans="2:8" ht="12.75">
      <c r="B216" s="57"/>
      <c r="C216" s="56"/>
      <c r="D216" s="56"/>
      <c r="E216" s="94"/>
      <c r="F216" s="95"/>
      <c r="G216" s="96"/>
      <c r="H216" s="114"/>
    </row>
    <row r="217" spans="2:8" ht="12.75">
      <c r="B217" s="57"/>
      <c r="C217" s="56"/>
      <c r="D217" s="56"/>
      <c r="E217" s="94"/>
      <c r="F217" s="95"/>
      <c r="G217" s="96"/>
      <c r="H217" s="114"/>
    </row>
    <row r="218" spans="2:8" ht="12.75">
      <c r="B218" s="57"/>
      <c r="C218" s="56"/>
      <c r="D218" s="56"/>
      <c r="E218" s="94"/>
      <c r="F218" s="95"/>
      <c r="G218" s="96"/>
      <c r="H218" s="114"/>
    </row>
    <row r="219" spans="2:8" ht="12.75">
      <c r="B219" s="57"/>
      <c r="C219" s="56"/>
      <c r="D219" s="56"/>
      <c r="E219" s="94"/>
      <c r="F219" s="95"/>
      <c r="G219" s="96"/>
      <c r="H219" s="114"/>
    </row>
    <row r="220" spans="2:8" ht="12.75">
      <c r="B220" s="57"/>
      <c r="C220" s="56"/>
      <c r="D220" s="56"/>
      <c r="E220" s="94"/>
      <c r="F220" s="95"/>
      <c r="G220" s="96"/>
      <c r="H220" s="114"/>
    </row>
    <row r="221" spans="2:8" ht="12.75">
      <c r="B221" s="57"/>
      <c r="C221" s="56"/>
      <c r="D221" s="56"/>
      <c r="E221" s="94"/>
      <c r="F221" s="95"/>
      <c r="G221" s="96"/>
      <c r="H221" s="114"/>
    </row>
    <row r="222" spans="2:8" ht="12.75">
      <c r="B222" s="57"/>
      <c r="C222" s="56"/>
      <c r="D222" s="56"/>
      <c r="E222" s="94"/>
      <c r="F222" s="95"/>
      <c r="G222" s="96"/>
      <c r="H222" s="114"/>
    </row>
    <row r="223" spans="2:8" ht="12.75">
      <c r="B223" s="57"/>
      <c r="C223" s="56"/>
      <c r="D223" s="56"/>
      <c r="E223" s="94"/>
      <c r="F223" s="95"/>
      <c r="G223" s="96"/>
      <c r="H223" s="114"/>
    </row>
    <row r="224" spans="2:8" ht="12.75">
      <c r="B224" s="57"/>
      <c r="C224" s="56"/>
      <c r="D224" s="56"/>
      <c r="E224" s="94"/>
      <c r="F224" s="95"/>
      <c r="G224" s="96"/>
      <c r="H224" s="114"/>
    </row>
    <row r="225" spans="2:8" ht="12.75">
      <c r="B225" s="57"/>
      <c r="C225" s="56"/>
      <c r="D225" s="56"/>
      <c r="E225" s="94"/>
      <c r="F225" s="95"/>
      <c r="G225" s="96"/>
      <c r="H225" s="114"/>
    </row>
    <row r="226" spans="2:8" ht="12.75">
      <c r="B226" s="57"/>
      <c r="C226" s="56"/>
      <c r="D226" s="56"/>
      <c r="E226" s="94"/>
      <c r="F226" s="95"/>
      <c r="G226" s="96"/>
      <c r="H226" s="114"/>
    </row>
    <row r="227" spans="2:8" ht="12.75">
      <c r="B227" s="57"/>
      <c r="C227" s="56"/>
      <c r="D227" s="56"/>
      <c r="E227" s="94"/>
      <c r="F227" s="95"/>
      <c r="G227" s="96"/>
      <c r="H227" s="114"/>
    </row>
    <row r="228" spans="2:8" ht="12.75">
      <c r="B228" s="57"/>
      <c r="C228" s="56"/>
      <c r="D228" s="56"/>
      <c r="E228" s="94"/>
      <c r="F228" s="95"/>
      <c r="G228" s="96"/>
      <c r="H228" s="114"/>
    </row>
    <row r="229" spans="2:8" ht="12.75">
      <c r="B229" s="57"/>
      <c r="C229" s="56"/>
      <c r="D229" s="56"/>
      <c r="E229" s="94"/>
      <c r="F229" s="95"/>
      <c r="G229" s="96"/>
      <c r="H229" s="114"/>
    </row>
    <row r="230" spans="2:8" ht="12.75">
      <c r="B230" s="57"/>
      <c r="C230" s="56"/>
      <c r="D230" s="56"/>
      <c r="E230" s="94"/>
      <c r="F230" s="95"/>
      <c r="G230" s="96"/>
      <c r="H230" s="114"/>
    </row>
    <row r="231" spans="2:8" ht="12.75">
      <c r="B231" s="57"/>
      <c r="C231" s="56"/>
      <c r="D231" s="56"/>
      <c r="E231" s="94"/>
      <c r="F231" s="95"/>
      <c r="G231" s="96"/>
      <c r="H231" s="114"/>
    </row>
    <row r="232" spans="2:8" ht="12.75">
      <c r="B232" s="57"/>
      <c r="C232" s="56"/>
      <c r="D232" s="56"/>
      <c r="E232" s="94"/>
      <c r="F232" s="95"/>
      <c r="G232" s="96"/>
      <c r="H232" s="114"/>
    </row>
    <row r="233" spans="2:8" ht="12.75">
      <c r="B233" s="57"/>
      <c r="C233" s="56"/>
      <c r="D233" s="56"/>
      <c r="E233" s="94"/>
      <c r="F233" s="95"/>
      <c r="G233" s="96"/>
      <c r="H233" s="114"/>
    </row>
    <row r="234" spans="2:8" ht="12.75">
      <c r="B234" s="57"/>
      <c r="C234" s="56"/>
      <c r="D234" s="56"/>
      <c r="E234" s="94"/>
      <c r="F234" s="95"/>
      <c r="G234" s="96"/>
      <c r="H234" s="114"/>
    </row>
    <row r="235" spans="2:8" ht="12.75">
      <c r="B235" s="57"/>
      <c r="C235" s="56"/>
      <c r="D235" s="56"/>
      <c r="E235" s="94"/>
      <c r="F235" s="95"/>
      <c r="G235" s="96"/>
      <c r="H235" s="114"/>
    </row>
    <row r="236" spans="2:8" ht="12.75">
      <c r="B236" s="57"/>
      <c r="C236" s="56"/>
      <c r="D236" s="56"/>
      <c r="E236" s="94"/>
      <c r="F236" s="95"/>
      <c r="G236" s="96"/>
      <c r="H236" s="114"/>
    </row>
    <row r="237" spans="2:8" ht="12.75">
      <c r="B237" s="57"/>
      <c r="C237" s="56"/>
      <c r="D237" s="56"/>
      <c r="E237" s="94"/>
      <c r="F237" s="95"/>
      <c r="G237" s="96"/>
      <c r="H237" s="114"/>
    </row>
    <row r="238" spans="2:8" ht="12.75">
      <c r="B238" s="57"/>
      <c r="C238" s="56"/>
      <c r="D238" s="56"/>
      <c r="E238" s="94"/>
      <c r="F238" s="95"/>
      <c r="G238" s="96"/>
      <c r="H238" s="114"/>
    </row>
    <row r="239" spans="2:8" ht="12.75">
      <c r="B239" s="57"/>
      <c r="C239" s="56"/>
      <c r="D239" s="56"/>
      <c r="E239" s="94"/>
      <c r="F239" s="95"/>
      <c r="G239" s="96"/>
      <c r="H239" s="114"/>
    </row>
    <row r="240" spans="2:8" ht="12.75">
      <c r="B240" s="57"/>
      <c r="C240" s="56"/>
      <c r="D240" s="56"/>
      <c r="E240" s="94"/>
      <c r="F240" s="95"/>
      <c r="G240" s="96"/>
      <c r="H240" s="114"/>
    </row>
    <row r="241" spans="2:8" ht="12.75">
      <c r="B241" s="57"/>
      <c r="C241" s="56"/>
      <c r="D241" s="56"/>
      <c r="E241" s="94"/>
      <c r="F241" s="95"/>
      <c r="G241" s="96"/>
      <c r="H241" s="114"/>
    </row>
    <row r="242" spans="2:7" ht="13.5" thickBot="1">
      <c r="B242" s="57"/>
      <c r="C242" s="56"/>
      <c r="D242" s="56"/>
      <c r="E242" s="56"/>
      <c r="F242" s="56"/>
      <c r="G242" s="56"/>
    </row>
    <row r="243" spans="2:8" ht="21" thickBot="1">
      <c r="B243" s="55"/>
      <c r="C243" s="54"/>
      <c r="D243" s="54"/>
      <c r="E243" s="54"/>
      <c r="F243" s="54"/>
      <c r="G243" s="146" t="s">
        <v>27</v>
      </c>
      <c r="H243" s="147"/>
    </row>
    <row r="244" ht="12.75">
      <c r="B244" s="5"/>
    </row>
    <row r="245" spans="2:8" ht="20.25">
      <c r="B245" s="55"/>
      <c r="C245" s="54"/>
      <c r="D245" s="54"/>
      <c r="E245" s="54"/>
      <c r="F245" s="54"/>
      <c r="G245" s="10"/>
      <c r="H245" s="54"/>
    </row>
    <row r="246" spans="2:4" ht="12.75">
      <c r="B246" s="5"/>
      <c r="C246" s="53"/>
      <c r="D246" s="52"/>
    </row>
    <row r="247" spans="2:8" ht="18">
      <c r="B247" s="5"/>
      <c r="C247" s="30"/>
      <c r="D247" s="30"/>
      <c r="E247" s="30"/>
      <c r="F247" s="30"/>
      <c r="G247" s="30"/>
      <c r="H247" s="30"/>
    </row>
    <row r="248" spans="2:8" ht="18">
      <c r="B248" s="144" t="s">
        <v>30</v>
      </c>
      <c r="C248" s="144"/>
      <c r="D248" s="144"/>
      <c r="E248" s="144"/>
      <c r="F248" s="144"/>
      <c r="G248" s="144"/>
      <c r="H248" s="144"/>
    </row>
    <row r="249" spans="2:8" ht="15.75" thickBot="1">
      <c r="B249" s="8"/>
      <c r="C249" s="8"/>
      <c r="D249" s="8"/>
      <c r="E249" s="8"/>
      <c r="F249" s="8"/>
      <c r="G249" s="8"/>
      <c r="H249" s="8"/>
    </row>
    <row r="250" spans="2:8" ht="18" customHeight="1" thickBot="1">
      <c r="B250" s="123" t="s">
        <v>0</v>
      </c>
      <c r="C250" s="29">
        <v>2007</v>
      </c>
      <c r="D250" s="29">
        <v>2008</v>
      </c>
      <c r="E250" s="124">
        <v>2009</v>
      </c>
      <c r="F250" s="124">
        <v>2010</v>
      </c>
      <c r="G250" s="124">
        <v>2011</v>
      </c>
      <c r="H250" s="125" t="s">
        <v>12</v>
      </c>
    </row>
    <row r="251" spans="2:8" ht="18" customHeight="1" thickBot="1">
      <c r="B251" s="145" t="s">
        <v>3</v>
      </c>
      <c r="C251" s="145"/>
      <c r="D251" s="145"/>
      <c r="E251" s="145"/>
      <c r="F251" s="145"/>
      <c r="G251" s="145"/>
      <c r="H251" s="145"/>
    </row>
    <row r="252" spans="2:8" ht="18" customHeight="1" thickBot="1">
      <c r="B252" s="28" t="s">
        <v>4</v>
      </c>
      <c r="C252" s="23">
        <v>150993861</v>
      </c>
      <c r="D252" s="23">
        <v>119283272</v>
      </c>
      <c r="E252" s="23">
        <v>122197194</v>
      </c>
      <c r="F252" s="23">
        <v>185293748</v>
      </c>
      <c r="G252" s="23">
        <v>125331751</v>
      </c>
      <c r="H252" s="42">
        <f>((G252-F252)*100)/F252</f>
        <v>-32.36050738204076</v>
      </c>
    </row>
    <row r="253" spans="2:8" ht="18" customHeight="1" thickBot="1">
      <c r="B253" s="27" t="s">
        <v>5</v>
      </c>
      <c r="C253" s="20">
        <v>121962128</v>
      </c>
      <c r="D253" s="20">
        <v>88719266</v>
      </c>
      <c r="E253" s="51">
        <v>117195710</v>
      </c>
      <c r="F253" s="51">
        <v>149637002</v>
      </c>
      <c r="G253" s="51">
        <v>146579480</v>
      </c>
      <c r="H253" s="42">
        <f>((G253-F253)*100)/F253</f>
        <v>-2.043292741189776</v>
      </c>
    </row>
    <row r="254" spans="2:8" ht="18" customHeight="1" thickBot="1">
      <c r="B254" s="26" t="s">
        <v>1</v>
      </c>
      <c r="C254" s="18">
        <f>SUM(C252:C253)</f>
        <v>272955989</v>
      </c>
      <c r="D254" s="18">
        <f>SUM(D252:D253)</f>
        <v>208002538</v>
      </c>
      <c r="E254" s="18">
        <f>SUM(E252:E253)</f>
        <v>239392904</v>
      </c>
      <c r="F254" s="38">
        <f>SUM(F252:F253)</f>
        <v>334930750</v>
      </c>
      <c r="G254" s="89">
        <f>SUM(G252:G253)</f>
        <v>271911231</v>
      </c>
      <c r="H254" s="42">
        <f>((G254-F254)*100)/F254</f>
        <v>-18.81568622767542</v>
      </c>
    </row>
    <row r="255" spans="2:8" ht="18" customHeight="1" thickBot="1">
      <c r="B255" s="145" t="s">
        <v>6</v>
      </c>
      <c r="C255" s="145"/>
      <c r="D255" s="145"/>
      <c r="E255" s="145"/>
      <c r="F255" s="145"/>
      <c r="G255" s="145"/>
      <c r="H255" s="145"/>
    </row>
    <row r="256" spans="2:8" ht="18" customHeight="1" thickBot="1">
      <c r="B256" s="25" t="s">
        <v>4</v>
      </c>
      <c r="C256" s="23">
        <v>30377054</v>
      </c>
      <c r="D256" s="23">
        <v>35146608</v>
      </c>
      <c r="E256" s="23">
        <v>35310616</v>
      </c>
      <c r="F256" s="23">
        <v>34941323</v>
      </c>
      <c r="G256" s="23">
        <v>15128017</v>
      </c>
      <c r="H256" s="42">
        <f>((G256-F256)*100)/F256</f>
        <v>-56.704510015261874</v>
      </c>
    </row>
    <row r="257" spans="2:8" ht="18" customHeight="1" thickBot="1">
      <c r="B257" s="22" t="s">
        <v>5</v>
      </c>
      <c r="C257" s="20">
        <v>24044500</v>
      </c>
      <c r="D257" s="20">
        <v>16294478</v>
      </c>
      <c r="E257" s="51">
        <v>25119701</v>
      </c>
      <c r="F257" s="51">
        <v>33441397</v>
      </c>
      <c r="G257" s="51">
        <v>32489980</v>
      </c>
      <c r="H257" s="42">
        <f>((G257-F257)*100)/F257</f>
        <v>-2.8450276763258424</v>
      </c>
    </row>
    <row r="258" spans="2:8" ht="18" customHeight="1" thickBot="1">
      <c r="B258" s="19" t="s">
        <v>1</v>
      </c>
      <c r="C258" s="17">
        <f>SUM(C256:C257)</f>
        <v>54421554</v>
      </c>
      <c r="D258" s="17">
        <f>SUM(D256:D257)</f>
        <v>51441086</v>
      </c>
      <c r="E258" s="17">
        <f>SUM(E256:E257)</f>
        <v>60430317</v>
      </c>
      <c r="F258" s="89">
        <f>SUM(F256:F257)</f>
        <v>68382720</v>
      </c>
      <c r="G258" s="89">
        <f>SUM(G256:G257)</f>
        <v>47617997</v>
      </c>
      <c r="H258" s="42">
        <f>((G258-F258)*100)/F258</f>
        <v>-30.36545343618973</v>
      </c>
    </row>
    <row r="259" spans="2:8" ht="18" customHeight="1" thickBot="1">
      <c r="B259" s="145" t="s">
        <v>7</v>
      </c>
      <c r="C259" s="145"/>
      <c r="D259" s="145"/>
      <c r="E259" s="145"/>
      <c r="F259" s="145"/>
      <c r="G259" s="145"/>
      <c r="H259" s="145"/>
    </row>
    <row r="260" spans="2:8" ht="18" customHeight="1" thickBot="1">
      <c r="B260" s="25" t="s">
        <v>4</v>
      </c>
      <c r="C260" s="23">
        <v>5070736</v>
      </c>
      <c r="D260" s="23">
        <v>5635310</v>
      </c>
      <c r="E260" s="24">
        <v>4354164</v>
      </c>
      <c r="F260" s="23">
        <v>6993589</v>
      </c>
      <c r="G260" s="23">
        <v>5733560</v>
      </c>
      <c r="H260" s="42">
        <f>((G260-F260)*100)/F260</f>
        <v>-18.016915206198135</v>
      </c>
    </row>
    <row r="261" spans="2:8" ht="18" customHeight="1" thickBot="1">
      <c r="B261" s="22" t="s">
        <v>5</v>
      </c>
      <c r="C261" s="20">
        <v>2924420</v>
      </c>
      <c r="D261" s="20">
        <v>2060391</v>
      </c>
      <c r="E261" s="43">
        <v>2047145</v>
      </c>
      <c r="F261" s="51">
        <v>2821613</v>
      </c>
      <c r="G261" s="51">
        <v>2591353</v>
      </c>
      <c r="H261" s="42">
        <f>((G261-F261)*100)/F261</f>
        <v>-8.16058049066261</v>
      </c>
    </row>
    <row r="262" spans="2:8" ht="18" customHeight="1" thickBot="1">
      <c r="B262" s="19" t="s">
        <v>1</v>
      </c>
      <c r="C262" s="17">
        <f>SUM(C260:C261)</f>
        <v>7995156</v>
      </c>
      <c r="D262" s="17">
        <f>SUM(D260:D261)</f>
        <v>7695701</v>
      </c>
      <c r="E262" s="17">
        <f>SUM(E260:E261)</f>
        <v>6401309</v>
      </c>
      <c r="F262" s="38">
        <f>SUM(F260:F261)</f>
        <v>9815202</v>
      </c>
      <c r="G262" s="18">
        <f>SUM(G260:G261)</f>
        <v>8324913</v>
      </c>
      <c r="H262" s="42">
        <f>((G262-F262)*100)/F262</f>
        <v>-15.18347762990512</v>
      </c>
    </row>
    <row r="263" spans="2:8" ht="18" customHeight="1" thickBot="1">
      <c r="B263" s="145" t="s">
        <v>10</v>
      </c>
      <c r="C263" s="145"/>
      <c r="D263" s="145"/>
      <c r="E263" s="145"/>
      <c r="F263" s="145"/>
      <c r="G263" s="145"/>
      <c r="H263" s="145"/>
    </row>
    <row r="264" spans="2:8" ht="18" customHeight="1" thickBot="1">
      <c r="B264" s="16" t="s">
        <v>4</v>
      </c>
      <c r="C264" s="134">
        <v>1058472</v>
      </c>
      <c r="D264" s="134">
        <v>713268</v>
      </c>
      <c r="E264" s="37">
        <v>595327</v>
      </c>
      <c r="F264" s="37">
        <v>1389800</v>
      </c>
      <c r="G264" s="37">
        <v>772653</v>
      </c>
      <c r="H264" s="42">
        <f>((G264-F264)*100)/F264</f>
        <v>-44.405454022161464</v>
      </c>
    </row>
    <row r="265" spans="2:8" ht="18" customHeight="1" thickBot="1">
      <c r="B265" s="145" t="s">
        <v>2</v>
      </c>
      <c r="C265" s="145"/>
      <c r="D265" s="145"/>
      <c r="E265" s="145"/>
      <c r="F265" s="145"/>
      <c r="G265" s="145"/>
      <c r="H265" s="145"/>
    </row>
    <row r="266" spans="2:8" ht="18" customHeight="1" thickBot="1">
      <c r="B266" s="15" t="s">
        <v>17</v>
      </c>
      <c r="C266" s="14">
        <f>(C253+C257+C261)</f>
        <v>148931048</v>
      </c>
      <c r="D266" s="14">
        <f>(D253+D257+D261)</f>
        <v>107074135</v>
      </c>
      <c r="E266" s="14">
        <f>(E253+E257+E261)</f>
        <v>144362556</v>
      </c>
      <c r="F266" s="13">
        <f>SUM(F253+F257+F261)</f>
        <v>185900012</v>
      </c>
      <c r="G266" s="90">
        <f>SUM(G253+G257+G261)</f>
        <v>181660813</v>
      </c>
      <c r="H266" s="42">
        <f>((G266-F266)*100)/F266</f>
        <v>-2.2803651029350123</v>
      </c>
    </row>
    <row r="267" spans="2:8" ht="18" customHeight="1" thickBot="1">
      <c r="B267" s="12" t="s">
        <v>16</v>
      </c>
      <c r="C267" s="11">
        <f>SUM(C252+C256+C260)</f>
        <v>186441651</v>
      </c>
      <c r="D267" s="11">
        <f>SUM(D252+D256+D260)</f>
        <v>160065190</v>
      </c>
      <c r="E267" s="11">
        <f>SUM(E252+E256+E260)</f>
        <v>161861974</v>
      </c>
      <c r="F267" s="11">
        <f>SUM(F252+F256+F260)</f>
        <v>227228660</v>
      </c>
      <c r="G267" s="11">
        <f>SUM(G252+G256+G260+G264)</f>
        <v>146965981</v>
      </c>
      <c r="H267" s="42">
        <f>((G267-F267)*100)/F267</f>
        <v>-35.322427637429186</v>
      </c>
    </row>
    <row r="268" spans="2:8" ht="18" customHeight="1" thickBot="1">
      <c r="B268" s="118" t="s">
        <v>2</v>
      </c>
      <c r="C268" s="119">
        <f>SUM(C266:C267)</f>
        <v>335372699</v>
      </c>
      <c r="D268" s="119">
        <f>SUM(D266:D267)</f>
        <v>267139325</v>
      </c>
      <c r="E268" s="119">
        <f>SUM(E266:E267)</f>
        <v>306224530</v>
      </c>
      <c r="F268" s="120">
        <f>SUM(F266:F267)</f>
        <v>413128672</v>
      </c>
      <c r="G268" s="127">
        <f>SUM(G266:G267)</f>
        <v>328626794</v>
      </c>
      <c r="H268" s="42">
        <f>((G268-F268)*100)/F268</f>
        <v>-20.454130571697526</v>
      </c>
    </row>
    <row r="269" spans="2:8" ht="12.75">
      <c r="B269" s="99" t="s">
        <v>15</v>
      </c>
      <c r="C269" s="117">
        <f>(C266/C268)*100</f>
        <v>44.407624247315375</v>
      </c>
      <c r="D269" s="117">
        <f>(D266/D268)*100</f>
        <v>40.08175696333739</v>
      </c>
      <c r="E269" s="117">
        <f>(E266/E268)*100</f>
        <v>47.14271453041336</v>
      </c>
      <c r="F269" s="117">
        <f>(F266/F268)*100</f>
        <v>44.99809008656751</v>
      </c>
      <c r="G269" s="117">
        <f>(G266/G268)*100</f>
        <v>55.27875885859751</v>
      </c>
      <c r="H269" s="154">
        <v>2009</v>
      </c>
    </row>
    <row r="270" spans="2:8" ht="12.75">
      <c r="B270" s="99" t="s">
        <v>14</v>
      </c>
      <c r="C270" s="100">
        <f>(C267/C268)*100</f>
        <v>55.59237575268463</v>
      </c>
      <c r="D270" s="100">
        <f>(D267/D268)*100</f>
        <v>59.91824303666261</v>
      </c>
      <c r="E270" s="100">
        <f>(E267/E268)*100</f>
        <v>52.85728546958664</v>
      </c>
      <c r="F270" s="100">
        <f>(F267/F268)*100</f>
        <v>55.00190991343249</v>
      </c>
      <c r="G270" s="100">
        <f>(G267/G268)*100</f>
        <v>44.72124114140249</v>
      </c>
      <c r="H270" s="154"/>
    </row>
    <row r="271" spans="2:8" ht="12.75">
      <c r="B271" s="126" t="s">
        <v>13</v>
      </c>
      <c r="C271" s="100">
        <f>(C270-C269)</f>
        <v>11.184751505369256</v>
      </c>
      <c r="D271" s="100">
        <f>(D270-D269)</f>
        <v>19.83648607332522</v>
      </c>
      <c r="E271" s="100">
        <f>(E270-E269)</f>
        <v>5.714570939173285</v>
      </c>
      <c r="F271" s="100">
        <f>(F270-F269)</f>
        <v>10.003819826864984</v>
      </c>
      <c r="G271" s="100">
        <f>(G269-G270)</f>
        <v>10.557517717195026</v>
      </c>
      <c r="H271" s="154"/>
    </row>
    <row r="272" spans="2:8" ht="12.75">
      <c r="B272" s="102"/>
      <c r="C272" s="102"/>
      <c r="D272" s="102"/>
      <c r="E272" s="149" t="s">
        <v>23</v>
      </c>
      <c r="F272" s="103" t="s">
        <v>20</v>
      </c>
      <c r="G272" s="104">
        <f>(G254/G268)*100</f>
        <v>82.741649787692</v>
      </c>
      <c r="H272" s="154"/>
    </row>
    <row r="273" spans="2:8" ht="12.75">
      <c r="B273" s="102"/>
      <c r="C273" s="102"/>
      <c r="D273" s="102"/>
      <c r="E273" s="149"/>
      <c r="F273" s="103" t="s">
        <v>21</v>
      </c>
      <c r="G273" s="104">
        <f>(G258/G268)*100</f>
        <v>14.489992255470197</v>
      </c>
      <c r="H273" s="154"/>
    </row>
    <row r="274" spans="2:8" ht="12.75">
      <c r="B274" s="102"/>
      <c r="C274" s="102"/>
      <c r="D274" s="102"/>
      <c r="E274" s="149"/>
      <c r="F274" s="103" t="s">
        <v>24</v>
      </c>
      <c r="G274" s="106">
        <f>(G262/G268)*100</f>
        <v>2.5332423137718956</v>
      </c>
      <c r="H274" s="154"/>
    </row>
    <row r="275" spans="2:8" ht="12.75">
      <c r="B275" s="102"/>
      <c r="C275" s="102"/>
      <c r="D275" s="102"/>
      <c r="E275" s="149"/>
      <c r="F275" s="103" t="s">
        <v>22</v>
      </c>
      <c r="G275" s="107">
        <f>(G264/G268)*100</f>
        <v>0.2351156430659151</v>
      </c>
      <c r="H275" s="154"/>
    </row>
    <row r="276" spans="2:8" ht="12.75">
      <c r="B276" s="131"/>
      <c r="C276" s="131"/>
      <c r="D276" s="131"/>
      <c r="E276" s="132"/>
      <c r="F276" s="129"/>
      <c r="G276" s="130"/>
      <c r="H276" s="133"/>
    </row>
    <row r="277" spans="2:8" ht="12.75">
      <c r="B277" s="131"/>
      <c r="C277" s="131"/>
      <c r="D277" s="131"/>
      <c r="E277" s="132"/>
      <c r="F277" s="129"/>
      <c r="G277" s="130"/>
      <c r="H277" s="133"/>
    </row>
    <row r="278" spans="5:8" ht="12.75">
      <c r="E278" s="94"/>
      <c r="F278" s="95"/>
      <c r="G278" s="96"/>
      <c r="H278" s="114"/>
    </row>
    <row r="279" spans="5:8" ht="12.75">
      <c r="E279" s="94"/>
      <c r="F279" s="95"/>
      <c r="G279" s="96"/>
      <c r="H279" s="114"/>
    </row>
    <row r="280" spans="5:8" ht="12.75">
      <c r="E280" s="94"/>
      <c r="F280" s="95"/>
      <c r="G280" s="96"/>
      <c r="H280" s="114"/>
    </row>
    <row r="281" spans="5:8" ht="12.75">
      <c r="E281" s="94"/>
      <c r="F281" s="95"/>
      <c r="G281" s="96"/>
      <c r="H281" s="114"/>
    </row>
    <row r="282" spans="5:8" ht="12.75">
      <c r="E282" s="94"/>
      <c r="F282" s="95"/>
      <c r="G282" s="96"/>
      <c r="H282" s="114"/>
    </row>
    <row r="283" spans="5:8" ht="12.75">
      <c r="E283" s="94"/>
      <c r="F283" s="95"/>
      <c r="G283" s="96"/>
      <c r="H283" s="114"/>
    </row>
    <row r="284" spans="5:8" ht="12.75">
      <c r="E284" s="94"/>
      <c r="F284" s="95"/>
      <c r="G284" s="96"/>
      <c r="H284" s="114"/>
    </row>
    <row r="285" spans="5:8" ht="12.75">
      <c r="E285" s="94"/>
      <c r="F285" s="95"/>
      <c r="G285" s="96"/>
      <c r="H285" s="114"/>
    </row>
    <row r="286" spans="5:8" ht="12.75">
      <c r="E286" s="94"/>
      <c r="F286" s="95"/>
      <c r="G286" s="96"/>
      <c r="H286" s="114"/>
    </row>
    <row r="287" spans="5:8" ht="12.75">
      <c r="E287" s="94"/>
      <c r="F287" s="95"/>
      <c r="G287" s="96"/>
      <c r="H287" s="114"/>
    </row>
    <row r="288" spans="5:8" ht="12.75">
      <c r="E288" s="94"/>
      <c r="F288" s="95"/>
      <c r="G288" s="96"/>
      <c r="H288" s="114"/>
    </row>
    <row r="289" spans="5:8" ht="12.75">
      <c r="E289" s="94"/>
      <c r="F289" s="95"/>
      <c r="G289" s="96"/>
      <c r="H289" s="114"/>
    </row>
    <row r="290" spans="5:8" ht="12.75">
      <c r="E290" s="94"/>
      <c r="F290" s="95"/>
      <c r="G290" s="96"/>
      <c r="H290" s="114"/>
    </row>
    <row r="291" spans="5:8" ht="12.75">
      <c r="E291" s="94"/>
      <c r="F291" s="95"/>
      <c r="G291" s="96"/>
      <c r="H291" s="114"/>
    </row>
    <row r="292" spans="5:8" ht="12.75">
      <c r="E292" s="94"/>
      <c r="F292" s="95"/>
      <c r="G292" s="96"/>
      <c r="H292" s="114"/>
    </row>
    <row r="293" spans="5:8" ht="12.75">
      <c r="E293" s="94"/>
      <c r="F293" s="95"/>
      <c r="G293" s="96"/>
      <c r="H293" s="114"/>
    </row>
    <row r="294" spans="5:8" ht="12.75">
      <c r="E294" s="94"/>
      <c r="F294" s="95"/>
      <c r="G294" s="96"/>
      <c r="H294" s="114"/>
    </row>
    <row r="295" spans="5:8" ht="12.75">
      <c r="E295" s="94"/>
      <c r="F295" s="95"/>
      <c r="G295" s="96"/>
      <c r="H295" s="114"/>
    </row>
    <row r="296" spans="5:8" ht="12.75">
      <c r="E296" s="94"/>
      <c r="F296" s="95"/>
      <c r="G296" s="96"/>
      <c r="H296" s="114"/>
    </row>
    <row r="297" spans="5:8" ht="13.5" thickBot="1">
      <c r="E297" s="94"/>
      <c r="F297" s="95"/>
      <c r="G297" s="96"/>
      <c r="H297" s="114"/>
    </row>
    <row r="298" spans="5:8" ht="15.75" thickBot="1">
      <c r="E298" s="94"/>
      <c r="F298" s="95"/>
      <c r="G298" s="142" t="s">
        <v>27</v>
      </c>
      <c r="H298" s="143"/>
    </row>
    <row r="299" spans="5:8" ht="12.75">
      <c r="E299" s="94"/>
      <c r="F299" s="95"/>
      <c r="G299" s="96"/>
      <c r="H299" s="114"/>
    </row>
    <row r="300" spans="5:8" ht="12.75">
      <c r="E300" s="94"/>
      <c r="F300" s="95"/>
      <c r="G300" s="96"/>
      <c r="H300" s="114"/>
    </row>
    <row r="301" spans="5:8" ht="12.75">
      <c r="E301" s="94"/>
      <c r="F301" s="95"/>
      <c r="G301" s="96"/>
      <c r="H301" s="114"/>
    </row>
    <row r="302" spans="5:8" ht="12.75">
      <c r="E302" s="94"/>
      <c r="F302" s="95"/>
      <c r="G302" s="96"/>
      <c r="H302" s="114"/>
    </row>
    <row r="303" spans="5:8" ht="12.75">
      <c r="E303" s="94"/>
      <c r="F303" s="95"/>
      <c r="G303" s="96"/>
      <c r="H303" s="114"/>
    </row>
    <row r="304" spans="5:8" ht="12.75">
      <c r="E304" s="94"/>
      <c r="F304" s="95"/>
      <c r="G304" s="96"/>
      <c r="H304" s="114"/>
    </row>
    <row r="305" spans="5:8" ht="12.75">
      <c r="E305" s="94"/>
      <c r="F305" s="95"/>
      <c r="G305" s="96"/>
      <c r="H305" s="114"/>
    </row>
    <row r="306" spans="5:8" ht="12.75">
      <c r="E306" s="94"/>
      <c r="F306" s="95"/>
      <c r="G306" s="96"/>
      <c r="H306" s="114"/>
    </row>
    <row r="307" spans="5:8" ht="12.75">
      <c r="E307" s="94"/>
      <c r="F307" s="95"/>
      <c r="G307" s="96"/>
      <c r="H307" s="114"/>
    </row>
    <row r="308" spans="5:8" ht="12.75">
      <c r="E308" s="94"/>
      <c r="F308" s="95"/>
      <c r="G308" s="96"/>
      <c r="H308" s="114"/>
    </row>
    <row r="309" spans="5:8" ht="12.75">
      <c r="E309" s="94"/>
      <c r="F309" s="95"/>
      <c r="G309" s="96"/>
      <c r="H309" s="114"/>
    </row>
    <row r="310" spans="5:8" ht="12.75">
      <c r="E310" s="94"/>
      <c r="F310" s="95"/>
      <c r="G310" s="96"/>
      <c r="H310" s="114"/>
    </row>
    <row r="311" spans="5:8" ht="12.75">
      <c r="E311" s="94"/>
      <c r="F311" s="95"/>
      <c r="G311" s="96"/>
      <c r="H311" s="114"/>
    </row>
    <row r="312" spans="5:8" ht="12.75">
      <c r="E312" s="94"/>
      <c r="F312" s="95"/>
      <c r="G312" s="96"/>
      <c r="H312" s="114"/>
    </row>
    <row r="313" spans="5:8" ht="12.75">
      <c r="E313" s="94"/>
      <c r="F313" s="95"/>
      <c r="G313" s="96"/>
      <c r="H313" s="114"/>
    </row>
    <row r="314" spans="5:8" ht="12.75">
      <c r="E314" s="94"/>
      <c r="F314" s="95"/>
      <c r="G314" s="96"/>
      <c r="H314" s="114"/>
    </row>
    <row r="315" spans="5:8" ht="12.75">
      <c r="E315" s="94"/>
      <c r="F315" s="95"/>
      <c r="G315" s="96"/>
      <c r="H315" s="114"/>
    </row>
    <row r="316" spans="5:8" ht="12.75">
      <c r="E316" s="94"/>
      <c r="F316" s="95"/>
      <c r="G316" s="96"/>
      <c r="H316" s="114"/>
    </row>
    <row r="317" spans="5:8" ht="12.75">
      <c r="E317" s="94"/>
      <c r="F317" s="95"/>
      <c r="G317" s="96"/>
      <c r="H317" s="114"/>
    </row>
    <row r="318" spans="5:8" ht="12.75">
      <c r="E318" s="94"/>
      <c r="F318" s="95"/>
      <c r="G318" s="96"/>
      <c r="H318" s="114"/>
    </row>
    <row r="319" spans="5:8" ht="12.75">
      <c r="E319" s="94"/>
      <c r="F319" s="95"/>
      <c r="G319" s="96"/>
      <c r="H319" s="114"/>
    </row>
    <row r="320" spans="5:8" ht="12.75">
      <c r="E320" s="94"/>
      <c r="F320" s="95"/>
      <c r="G320" s="96"/>
      <c r="H320" s="114"/>
    </row>
    <row r="321" spans="5:8" ht="12.75">
      <c r="E321" s="94"/>
      <c r="F321" s="95"/>
      <c r="G321" s="96"/>
      <c r="H321" s="114"/>
    </row>
    <row r="322" spans="5:8" ht="12.75">
      <c r="E322" s="94"/>
      <c r="F322" s="95"/>
      <c r="G322" s="96"/>
      <c r="H322" s="114"/>
    </row>
    <row r="323" spans="5:8" ht="12.75">
      <c r="E323" s="94"/>
      <c r="F323" s="95"/>
      <c r="G323" s="96"/>
      <c r="H323" s="114"/>
    </row>
    <row r="324" spans="5:8" ht="12.75">
      <c r="E324" s="94"/>
      <c r="F324" s="95"/>
      <c r="G324" s="96"/>
      <c r="H324" s="114"/>
    </row>
    <row r="325" spans="5:8" ht="12.75">
      <c r="E325" s="94"/>
      <c r="F325" s="95"/>
      <c r="G325" s="96"/>
      <c r="H325" s="114"/>
    </row>
    <row r="326" spans="5:8" ht="12.75">
      <c r="E326" s="94"/>
      <c r="F326" s="95"/>
      <c r="G326" s="96"/>
      <c r="H326" s="114"/>
    </row>
    <row r="327" spans="5:8" ht="12.75">
      <c r="E327" s="94"/>
      <c r="F327" s="95"/>
      <c r="G327" s="96"/>
      <c r="H327" s="114"/>
    </row>
    <row r="328" spans="5:8" ht="12.75">
      <c r="E328" s="94"/>
      <c r="F328" s="95"/>
      <c r="G328" s="96"/>
      <c r="H328" s="114"/>
    </row>
    <row r="329" spans="5:8" ht="12.75">
      <c r="E329" s="94"/>
      <c r="F329" s="95"/>
      <c r="G329" s="96"/>
      <c r="H329" s="114"/>
    </row>
    <row r="330" spans="5:8" ht="12.75">
      <c r="E330" s="94"/>
      <c r="F330" s="95"/>
      <c r="G330" s="96"/>
      <c r="H330" s="114"/>
    </row>
    <row r="331" spans="5:8" ht="12.75">
      <c r="E331" s="94"/>
      <c r="F331" s="95"/>
      <c r="G331" s="96"/>
      <c r="H331" s="114"/>
    </row>
    <row r="332" spans="5:8" ht="12.75">
      <c r="E332" s="94"/>
      <c r="F332" s="95"/>
      <c r="G332" s="96"/>
      <c r="H332" s="114"/>
    </row>
    <row r="333" spans="5:8" ht="12.75">
      <c r="E333" s="94"/>
      <c r="F333" s="95"/>
      <c r="G333" s="96"/>
      <c r="H333" s="114"/>
    </row>
    <row r="334" spans="5:8" ht="12.75">
      <c r="E334" s="94"/>
      <c r="F334" s="95"/>
      <c r="G334" s="96"/>
      <c r="H334" s="114"/>
    </row>
    <row r="335" spans="5:8" ht="12.75">
      <c r="E335" s="94"/>
      <c r="F335" s="95"/>
      <c r="G335" s="96"/>
      <c r="H335" s="114"/>
    </row>
    <row r="336" spans="5:8" ht="12.75">
      <c r="E336" s="94"/>
      <c r="F336" s="95"/>
      <c r="G336" s="96"/>
      <c r="H336" s="114"/>
    </row>
    <row r="337" spans="5:8" ht="12.75">
      <c r="E337" s="94"/>
      <c r="F337" s="95"/>
      <c r="G337" s="96"/>
      <c r="H337" s="114"/>
    </row>
    <row r="338" spans="5:8" ht="12.75">
      <c r="E338" s="94"/>
      <c r="F338" s="95"/>
      <c r="G338" s="96"/>
      <c r="H338" s="114"/>
    </row>
    <row r="339" spans="5:8" ht="12.75">
      <c r="E339" s="94"/>
      <c r="F339" s="95"/>
      <c r="G339" s="96"/>
      <c r="H339" s="114"/>
    </row>
    <row r="340" spans="5:8" ht="12.75">
      <c r="E340" s="94"/>
      <c r="F340" s="95"/>
      <c r="G340" s="96"/>
      <c r="H340" s="114"/>
    </row>
    <row r="341" spans="5:8" ht="12.75">
      <c r="E341" s="94"/>
      <c r="F341" s="95"/>
      <c r="G341" s="96"/>
      <c r="H341" s="114"/>
    </row>
    <row r="342" spans="5:8" ht="12.75">
      <c r="E342" s="94"/>
      <c r="F342" s="95"/>
      <c r="G342" s="96"/>
      <c r="H342" s="114"/>
    </row>
    <row r="343" spans="5:8" ht="12.75">
      <c r="E343" s="94"/>
      <c r="F343" s="95"/>
      <c r="G343" s="96"/>
      <c r="H343" s="114"/>
    </row>
    <row r="344" spans="5:8" ht="12.75">
      <c r="E344" s="94"/>
      <c r="F344" s="95"/>
      <c r="G344" s="96"/>
      <c r="H344" s="114"/>
    </row>
    <row r="345" spans="5:8" ht="12.75">
      <c r="E345" s="94"/>
      <c r="F345" s="95"/>
      <c r="G345" s="96"/>
      <c r="H345" s="114"/>
    </row>
    <row r="346" spans="5:8" ht="12.75">
      <c r="E346" s="94"/>
      <c r="F346" s="95"/>
      <c r="G346" s="96"/>
      <c r="H346" s="114"/>
    </row>
    <row r="347" spans="5:8" ht="12.75">
      <c r="E347" s="94"/>
      <c r="F347" s="95"/>
      <c r="G347" s="96"/>
      <c r="H347" s="114"/>
    </row>
    <row r="348" spans="5:8" ht="12.75">
      <c r="E348" s="94"/>
      <c r="F348" s="95"/>
      <c r="G348" s="96"/>
      <c r="H348" s="114"/>
    </row>
    <row r="349" spans="5:8" ht="12.75">
      <c r="E349" s="94"/>
      <c r="F349" s="95"/>
      <c r="G349" s="96"/>
      <c r="H349" s="114"/>
    </row>
    <row r="350" spans="5:8" ht="12.75">
      <c r="E350" s="94"/>
      <c r="F350" s="95"/>
      <c r="G350" s="96"/>
      <c r="H350" s="114"/>
    </row>
    <row r="351" spans="5:8" ht="12.75">
      <c r="E351" s="94"/>
      <c r="F351" s="95"/>
      <c r="G351" s="96"/>
      <c r="H351" s="114"/>
    </row>
    <row r="352" spans="5:8" ht="12.75">
      <c r="E352" s="94"/>
      <c r="F352" s="95"/>
      <c r="G352" s="96"/>
      <c r="H352" s="114"/>
    </row>
    <row r="353" spans="5:8" ht="12.75">
      <c r="E353" s="94"/>
      <c r="F353" s="95"/>
      <c r="G353" s="96"/>
      <c r="H353" s="114"/>
    </row>
    <row r="354" spans="5:8" ht="12.75">
      <c r="E354" s="94"/>
      <c r="F354" s="95"/>
      <c r="G354" s="96"/>
      <c r="H354" s="114"/>
    </row>
    <row r="355" spans="5:8" ht="12.75">
      <c r="E355" s="94"/>
      <c r="F355" s="95"/>
      <c r="G355" s="96"/>
      <c r="H355" s="114"/>
    </row>
    <row r="356" spans="5:8" ht="12.75">
      <c r="E356" s="94"/>
      <c r="F356" s="95"/>
      <c r="G356" s="96"/>
      <c r="H356" s="114"/>
    </row>
    <row r="357" spans="5:8" ht="12.75">
      <c r="E357" s="94"/>
      <c r="F357" s="95"/>
      <c r="G357" s="96"/>
      <c r="H357" s="114"/>
    </row>
    <row r="358" spans="5:8" ht="12.75">
      <c r="E358" s="94"/>
      <c r="F358" s="95"/>
      <c r="G358" s="96"/>
      <c r="H358" s="114"/>
    </row>
    <row r="359" spans="5:8" ht="12.75">
      <c r="E359" s="94"/>
      <c r="F359" s="95"/>
      <c r="G359" s="96"/>
      <c r="H359" s="114"/>
    </row>
    <row r="360" spans="5:8" ht="12.75">
      <c r="E360" s="94"/>
      <c r="F360" s="95"/>
      <c r="G360" s="96"/>
      <c r="H360" s="114"/>
    </row>
    <row r="361" spans="5:8" ht="12.75">
      <c r="E361" s="94"/>
      <c r="F361" s="95"/>
      <c r="G361" s="96"/>
      <c r="H361" s="114"/>
    </row>
    <row r="362" spans="5:8" ht="12.75">
      <c r="E362" s="94"/>
      <c r="F362" s="95"/>
      <c r="G362" s="96"/>
      <c r="H362" s="114"/>
    </row>
    <row r="363" spans="5:8" ht="13.5" thickBot="1">
      <c r="E363" s="94"/>
      <c r="F363" s="95"/>
      <c r="G363" s="96"/>
      <c r="H363" s="114"/>
    </row>
    <row r="364" spans="5:8" ht="17.25" thickBot="1">
      <c r="E364" s="94"/>
      <c r="F364" s="95"/>
      <c r="G364" s="155" t="s">
        <v>2</v>
      </c>
      <c r="H364" s="156"/>
    </row>
    <row r="365" ht="12" customHeight="1">
      <c r="B365" s="5"/>
    </row>
    <row r="366" ht="12.75">
      <c r="B366" s="5"/>
    </row>
    <row r="367" ht="12.75">
      <c r="B367" s="5"/>
    </row>
    <row r="368" ht="12.75">
      <c r="B368" s="5"/>
    </row>
    <row r="369" spans="2:8" ht="14.25" customHeight="1">
      <c r="B369" s="49"/>
      <c r="C369" s="157"/>
      <c r="D369" s="157"/>
      <c r="E369" s="157"/>
      <c r="F369" s="157"/>
      <c r="G369" s="50"/>
      <c r="H369" s="48"/>
    </row>
    <row r="370" spans="2:8" ht="20.25">
      <c r="B370" s="49"/>
      <c r="C370" s="48"/>
      <c r="D370" s="48"/>
      <c r="E370" s="48"/>
      <c r="F370" s="48"/>
      <c r="G370" s="48"/>
      <c r="H370" s="48"/>
    </row>
    <row r="371" ht="12.75">
      <c r="B371" s="5"/>
    </row>
    <row r="372" spans="2:8" ht="18">
      <c r="B372" s="144" t="s">
        <v>31</v>
      </c>
      <c r="C372" s="144"/>
      <c r="D372" s="144"/>
      <c r="E372" s="144"/>
      <c r="F372" s="144"/>
      <c r="G372" s="144"/>
      <c r="H372" s="144"/>
    </row>
    <row r="373" spans="2:8" ht="18.75" thickBot="1">
      <c r="B373" s="8"/>
      <c r="C373" s="8"/>
      <c r="D373" s="9"/>
      <c r="E373" s="9"/>
      <c r="F373" s="9"/>
      <c r="G373" s="9"/>
      <c r="H373" s="1"/>
    </row>
    <row r="374" spans="2:8" ht="18" customHeight="1" thickBot="1">
      <c r="B374" s="7" t="s">
        <v>0</v>
      </c>
      <c r="C374" s="47">
        <v>2007</v>
      </c>
      <c r="D374" s="46">
        <v>2008</v>
      </c>
      <c r="E374" s="46">
        <v>2009</v>
      </c>
      <c r="F374" s="46">
        <v>2010</v>
      </c>
      <c r="G374" s="46">
        <v>2011</v>
      </c>
      <c r="H374" s="128" t="s">
        <v>12</v>
      </c>
    </row>
    <row r="375" spans="2:8" ht="18" customHeight="1" thickBot="1">
      <c r="B375" s="152" t="s">
        <v>3</v>
      </c>
      <c r="C375" s="152"/>
      <c r="D375" s="152"/>
      <c r="E375" s="152"/>
      <c r="F375" s="152"/>
      <c r="G375" s="152"/>
      <c r="H375" s="152"/>
    </row>
    <row r="376" spans="2:8" ht="18" customHeight="1" thickBot="1">
      <c r="B376" s="45" t="s">
        <v>4</v>
      </c>
      <c r="C376" s="24">
        <f aca="true" t="shared" si="0" ref="C376:G377">(C11+C132+C252)</f>
        <v>388150189</v>
      </c>
      <c r="D376" s="23">
        <f t="shared" si="0"/>
        <v>369258842</v>
      </c>
      <c r="E376" s="23">
        <f t="shared" si="0"/>
        <v>407804247</v>
      </c>
      <c r="F376" s="23">
        <f t="shared" si="0"/>
        <v>582787087</v>
      </c>
      <c r="G376" s="23">
        <f t="shared" si="0"/>
        <v>480110506</v>
      </c>
      <c r="H376" s="42">
        <f>((G376-F376)*100)/G376</f>
        <v>-21.38603086515253</v>
      </c>
    </row>
    <row r="377" spans="2:8" ht="18" customHeight="1" thickBot="1">
      <c r="B377" s="44" t="s">
        <v>5</v>
      </c>
      <c r="C377" s="43">
        <f t="shared" si="0"/>
        <v>528769155</v>
      </c>
      <c r="D377" s="51">
        <f t="shared" si="0"/>
        <v>519974113</v>
      </c>
      <c r="E377" s="51">
        <f t="shared" si="0"/>
        <v>472926508</v>
      </c>
      <c r="F377" s="51">
        <f t="shared" si="0"/>
        <v>475342085</v>
      </c>
      <c r="G377" s="51">
        <f t="shared" si="0"/>
        <v>524436636</v>
      </c>
      <c r="H377" s="42">
        <f>((G377-F377)*100)/G377</f>
        <v>9.361388512910834</v>
      </c>
    </row>
    <row r="378" spans="2:8" ht="18" customHeight="1" thickBot="1">
      <c r="B378" s="39" t="s">
        <v>1</v>
      </c>
      <c r="C378" s="18">
        <f>SUM(C376:C377)</f>
        <v>916919344</v>
      </c>
      <c r="D378" s="18">
        <f>SUM(D376:D377)</f>
        <v>889232955</v>
      </c>
      <c r="E378" s="18">
        <f>SUM(E376:E377)</f>
        <v>880730755</v>
      </c>
      <c r="F378" s="18">
        <f>SUM(F376:F377)</f>
        <v>1058129172</v>
      </c>
      <c r="G378" s="38">
        <f>SUM(G376:G377)</f>
        <v>1004547142</v>
      </c>
      <c r="H378" s="136">
        <f>((G378-F378)*100)/G378</f>
        <v>-5.333948777488035</v>
      </c>
    </row>
    <row r="379" spans="2:8" ht="18" customHeight="1" thickBot="1">
      <c r="B379" s="153" t="s">
        <v>6</v>
      </c>
      <c r="C379" s="153"/>
      <c r="D379" s="153"/>
      <c r="E379" s="153"/>
      <c r="F379" s="153"/>
      <c r="G379" s="153"/>
      <c r="H379" s="153"/>
    </row>
    <row r="380" spans="2:8" ht="18" customHeight="1" thickBot="1">
      <c r="B380" s="41" t="s">
        <v>4</v>
      </c>
      <c r="C380" s="24">
        <f aca="true" t="shared" si="1" ref="C380:F381">(C15+C136+C256)</f>
        <v>80215920</v>
      </c>
      <c r="D380" s="23">
        <f>(D15+D136+D256)</f>
        <v>81755902</v>
      </c>
      <c r="E380" s="23">
        <f>(E15+E136+E256)</f>
        <v>88690657</v>
      </c>
      <c r="F380" s="23">
        <f>(F15+F136+F256)</f>
        <v>110916106</v>
      </c>
      <c r="G380" s="23">
        <f>(G15+G136+G256)</f>
        <v>80923371</v>
      </c>
      <c r="H380" s="42">
        <f>((G380-F380)*100)/G380</f>
        <v>-37.063130995865215</v>
      </c>
    </row>
    <row r="381" spans="2:8" ht="18" customHeight="1" thickBot="1">
      <c r="B381" s="40" t="s">
        <v>5</v>
      </c>
      <c r="C381" s="43">
        <f t="shared" si="1"/>
        <v>117505152</v>
      </c>
      <c r="D381" s="51">
        <f t="shared" si="1"/>
        <v>118657933</v>
      </c>
      <c r="E381" s="51">
        <f t="shared" si="1"/>
        <v>110617475</v>
      </c>
      <c r="F381" s="51">
        <f t="shared" si="1"/>
        <v>104632647</v>
      </c>
      <c r="G381" s="51">
        <f>(G16+G137+G257)</f>
        <v>117079562</v>
      </c>
      <c r="H381" s="42">
        <f>((G381-F381)*100)/G381</f>
        <v>10.631159518686959</v>
      </c>
    </row>
    <row r="382" spans="2:8" ht="18" customHeight="1" thickBot="1">
      <c r="B382" s="39" t="s">
        <v>1</v>
      </c>
      <c r="C382" s="18">
        <f>SUM(C380:C381)</f>
        <v>197721072</v>
      </c>
      <c r="D382" s="17">
        <f>SUM(D380:D381)</f>
        <v>200413835</v>
      </c>
      <c r="E382" s="17">
        <f>SUM(E380:E381)</f>
        <v>199308132</v>
      </c>
      <c r="F382" s="17">
        <f>SUM(F380:F381)</f>
        <v>215548753</v>
      </c>
      <c r="G382" s="89">
        <f>SUM(G380:G381)</f>
        <v>198002933</v>
      </c>
      <c r="H382" s="136">
        <f>((G382-F382)*100)/G382</f>
        <v>-8.861393987532498</v>
      </c>
    </row>
    <row r="383" spans="2:8" ht="18" customHeight="1" thickBot="1">
      <c r="B383" s="153" t="s">
        <v>7</v>
      </c>
      <c r="C383" s="153"/>
      <c r="D383" s="153"/>
      <c r="E383" s="153"/>
      <c r="F383" s="153"/>
      <c r="G383" s="153"/>
      <c r="H383" s="153"/>
    </row>
    <row r="384" spans="2:8" ht="18" customHeight="1" thickBot="1">
      <c r="B384" s="41" t="s">
        <v>4</v>
      </c>
      <c r="C384" s="24">
        <f aca="true" t="shared" si="2" ref="C384:E385">(C19+C140+C260)</f>
        <v>14251029</v>
      </c>
      <c r="D384" s="23">
        <f>SUM(D19+D140+D260)</f>
        <v>11798449</v>
      </c>
      <c r="E384" s="23">
        <f>SUM(E19+E140+E260)</f>
        <v>12456451</v>
      </c>
      <c r="F384" s="23">
        <f>SUM(F19+F140+F260)</f>
        <v>18312386</v>
      </c>
      <c r="G384" s="23">
        <f>SUM(G19+G140+G260)</f>
        <v>16886490</v>
      </c>
      <c r="H384" s="42">
        <f>((G384-F384)*100)/G384</f>
        <v>-8.444004645133477</v>
      </c>
    </row>
    <row r="385" spans="2:10" ht="18" customHeight="1" thickBot="1">
      <c r="B385" s="40" t="s">
        <v>5</v>
      </c>
      <c r="C385" s="43">
        <f t="shared" si="2"/>
        <v>11755842</v>
      </c>
      <c r="D385" s="51">
        <f t="shared" si="2"/>
        <v>11471636</v>
      </c>
      <c r="E385" s="51">
        <f t="shared" si="2"/>
        <v>9994091</v>
      </c>
      <c r="F385" s="21">
        <f>(F20+F141+F261)</f>
        <v>10422045</v>
      </c>
      <c r="G385" s="51">
        <f>(G20+G141+G261)</f>
        <v>11464375</v>
      </c>
      <c r="H385" s="42">
        <f>((G385-F385)*100)/G385</f>
        <v>9.091904268658343</v>
      </c>
      <c r="J385" s="93"/>
    </row>
    <row r="386" spans="2:8" ht="18" customHeight="1" thickBot="1">
      <c r="B386" s="39" t="s">
        <v>1</v>
      </c>
      <c r="C386" s="18">
        <f>SUM(C384:C385)</f>
        <v>26006871</v>
      </c>
      <c r="D386" s="18">
        <f>SUM(D384:D385)</f>
        <v>23270085</v>
      </c>
      <c r="E386" s="18">
        <f>SUM(E384:E385)</f>
        <v>22450542</v>
      </c>
      <c r="F386" s="38">
        <f>SUM(F384:F385)</f>
        <v>28734431</v>
      </c>
      <c r="G386" s="38">
        <f>SUM(G384:G385)</f>
        <v>28350865</v>
      </c>
      <c r="H386" s="136">
        <f>((G386-F386)*100)/G386</f>
        <v>-1.3529252105711767</v>
      </c>
    </row>
    <row r="387" spans="2:8" ht="18" customHeight="1" thickBot="1">
      <c r="B387" s="153" t="s">
        <v>10</v>
      </c>
      <c r="C387" s="153"/>
      <c r="D387" s="153"/>
      <c r="E387" s="153"/>
      <c r="F387" s="153"/>
      <c r="G387" s="153"/>
      <c r="H387" s="153"/>
    </row>
    <row r="388" spans="2:8" ht="18" customHeight="1" thickBot="1">
      <c r="B388" s="3" t="s">
        <v>4</v>
      </c>
      <c r="C388" s="37">
        <v>2297948</v>
      </c>
      <c r="D388" s="134">
        <v>4624091</v>
      </c>
      <c r="E388" s="134">
        <f>(E23+E144+E264)</f>
        <v>1490843</v>
      </c>
      <c r="F388" s="37">
        <f>(F23+F144+F264)</f>
        <v>3334608</v>
      </c>
      <c r="G388" s="37">
        <f>(G23+G144+G264)</f>
        <v>1261490</v>
      </c>
      <c r="H388" s="136">
        <f>((G388-F388)*100)/G388</f>
        <v>-164.33883740655892</v>
      </c>
    </row>
    <row r="389" spans="2:8" ht="18" customHeight="1" thickBot="1">
      <c r="B389" s="153" t="s">
        <v>2</v>
      </c>
      <c r="C389" s="153"/>
      <c r="D389" s="153"/>
      <c r="E389" s="153"/>
      <c r="F389" s="153"/>
      <c r="G389" s="153"/>
      <c r="H389" s="153"/>
    </row>
    <row r="390" spans="2:8" ht="18" customHeight="1" thickBot="1">
      <c r="B390" s="6" t="s">
        <v>11</v>
      </c>
      <c r="C390" s="23">
        <f>(C376+C380+C384+C388)</f>
        <v>484915086</v>
      </c>
      <c r="D390" s="23">
        <f>(D376+D380+D384+D388)</f>
        <v>467437284</v>
      </c>
      <c r="E390" s="23">
        <f>(E376+E380+E384+E388)</f>
        <v>510442198</v>
      </c>
      <c r="F390" s="23">
        <f>(F376+F380+F384+F388)</f>
        <v>715350187</v>
      </c>
      <c r="G390" s="23">
        <f>(G376+G380+G384+G388)</f>
        <v>579181857</v>
      </c>
      <c r="H390" s="42">
        <f>((G390-F390)*100)/G390</f>
        <v>-23.51046193078524</v>
      </c>
    </row>
    <row r="391" spans="2:8" ht="18" customHeight="1" thickBot="1">
      <c r="B391" s="2" t="s">
        <v>9</v>
      </c>
      <c r="C391" s="36">
        <f>(C377+C381+C385)</f>
        <v>658030149</v>
      </c>
      <c r="D391" s="36">
        <f>(D377+D381+D385)</f>
        <v>650103682</v>
      </c>
      <c r="E391" s="36">
        <f>(E377+E381+E385)</f>
        <v>593538074</v>
      </c>
      <c r="F391" s="36">
        <f>(F377+F381+F385)</f>
        <v>590396777</v>
      </c>
      <c r="G391" s="36">
        <f>(G377+G381+G385)</f>
        <v>652980573</v>
      </c>
      <c r="H391" s="42">
        <f>((G391-F391)*100/G391)</f>
        <v>9.58432740387209</v>
      </c>
    </row>
    <row r="392" spans="2:8" ht="18" customHeight="1" thickBot="1">
      <c r="B392" s="4" t="s">
        <v>1</v>
      </c>
      <c r="C392" s="34">
        <f>SUM(C390:C391)</f>
        <v>1142945235</v>
      </c>
      <c r="D392" s="33">
        <f>SUM(D390:D391)</f>
        <v>1117540966</v>
      </c>
      <c r="E392" s="32">
        <f>SUM(E390:E391)</f>
        <v>1103980272</v>
      </c>
      <c r="F392" s="32">
        <f>SUM(F390:F391)</f>
        <v>1305746964</v>
      </c>
      <c r="G392" s="88">
        <f>SUM(G390:G391)</f>
        <v>1232162430</v>
      </c>
      <c r="H392" s="137">
        <f>((G392-F392)*100)/G392</f>
        <v>-5.97198325548686</v>
      </c>
    </row>
    <row r="393" spans="2:8" ht="12.75">
      <c r="B393" s="121" t="s">
        <v>14</v>
      </c>
      <c r="C393" s="100">
        <f>(C390/C392)*100</f>
        <v>42.42679974075923</v>
      </c>
      <c r="D393" s="100">
        <f>(D390/D392)*100</f>
        <v>41.82730640050649</v>
      </c>
      <c r="E393" s="100">
        <f>(E390/E392)*100</f>
        <v>46.23653256731385</v>
      </c>
      <c r="F393" s="100">
        <f>(F390/F392)*100</f>
        <v>54.784748249278714</v>
      </c>
      <c r="G393" s="100">
        <f>(G390/G392)*100</f>
        <v>47.005317066841585</v>
      </c>
      <c r="H393" s="154">
        <v>2009</v>
      </c>
    </row>
    <row r="394" spans="2:8" ht="12.75">
      <c r="B394" s="122" t="s">
        <v>15</v>
      </c>
      <c r="C394" s="100">
        <f>(C391/C392)*100</f>
        <v>57.573200259240764</v>
      </c>
      <c r="D394" s="100">
        <f>(D391/D392)*100</f>
        <v>58.17269359949352</v>
      </c>
      <c r="E394" s="100">
        <f>(E391/E392)*100</f>
        <v>53.76346743268615</v>
      </c>
      <c r="F394" s="100">
        <f>(F391/F392)*100</f>
        <v>45.21525175072128</v>
      </c>
      <c r="G394" s="100">
        <f>(G391/G392)*100</f>
        <v>52.99468293315841</v>
      </c>
      <c r="H394" s="154"/>
    </row>
    <row r="395" spans="2:8" ht="12.75">
      <c r="B395" s="101" t="s">
        <v>13</v>
      </c>
      <c r="C395" s="100">
        <f>(C394-C393)</f>
        <v>15.146400518481535</v>
      </c>
      <c r="D395" s="100">
        <f>(D394-D393)</f>
        <v>16.345387198987034</v>
      </c>
      <c r="E395" s="100">
        <f>(E394-E393)</f>
        <v>7.526934865372297</v>
      </c>
      <c r="F395" s="100">
        <f>(F394-F393)</f>
        <v>-9.569496498557434</v>
      </c>
      <c r="G395" s="100">
        <f>(G394-G393)</f>
        <v>5.989365866316824</v>
      </c>
      <c r="H395" s="154"/>
    </row>
    <row r="396" spans="2:8" ht="12.75">
      <c r="B396" s="102"/>
      <c r="C396" s="102"/>
      <c r="D396" s="102"/>
      <c r="E396" s="149" t="s">
        <v>23</v>
      </c>
      <c r="F396" s="103" t="s">
        <v>20</v>
      </c>
      <c r="G396" s="104">
        <f>(G378/G392)*100</f>
        <v>81.52716862175387</v>
      </c>
      <c r="H396" s="154"/>
    </row>
    <row r="397" spans="2:8" ht="12.75">
      <c r="B397" s="102"/>
      <c r="C397" s="102"/>
      <c r="D397" s="102"/>
      <c r="E397" s="149"/>
      <c r="F397" s="103" t="s">
        <v>21</v>
      </c>
      <c r="G397" s="104">
        <f>(G382/G392)*100</f>
        <v>16.069547989707818</v>
      </c>
      <c r="H397" s="154"/>
    </row>
    <row r="398" spans="2:8" ht="12.75">
      <c r="B398" s="102"/>
      <c r="C398" s="102"/>
      <c r="D398" s="102"/>
      <c r="E398" s="149"/>
      <c r="F398" s="103" t="s">
        <v>24</v>
      </c>
      <c r="G398" s="106">
        <f>(G386/G392)*100</f>
        <v>2.3009032177681314</v>
      </c>
      <c r="H398" s="154"/>
    </row>
    <row r="399" spans="2:8" ht="12.75">
      <c r="B399" s="102"/>
      <c r="C399" s="102"/>
      <c r="D399" s="102"/>
      <c r="E399" s="149"/>
      <c r="F399" s="103" t="s">
        <v>22</v>
      </c>
      <c r="G399" s="104">
        <f>(G388/G392)*100</f>
        <v>0.10238017077018004</v>
      </c>
      <c r="H399" s="154"/>
    </row>
    <row r="418" ht="13.5" thickBot="1"/>
    <row r="419" spans="7:8" ht="15.75" thickBot="1">
      <c r="G419" s="142" t="s">
        <v>2</v>
      </c>
      <c r="H419" s="143"/>
    </row>
  </sheetData>
  <sheetProtection/>
  <mergeCells count="43">
    <mergeCell ref="C3:G3"/>
    <mergeCell ref="G1:H1"/>
    <mergeCell ref="C369:F369"/>
    <mergeCell ref="B248:H248"/>
    <mergeCell ref="B251:H251"/>
    <mergeCell ref="H269:H275"/>
    <mergeCell ref="E272:E275"/>
    <mergeCell ref="H149:H155"/>
    <mergeCell ref="B263:H263"/>
    <mergeCell ref="B265:H265"/>
    <mergeCell ref="E152:E155"/>
    <mergeCell ref="B255:H255"/>
    <mergeCell ref="B259:H259"/>
    <mergeCell ref="B372:H372"/>
    <mergeCell ref="G243:H243"/>
    <mergeCell ref="G177:H177"/>
    <mergeCell ref="G298:H298"/>
    <mergeCell ref="G364:H364"/>
    <mergeCell ref="B375:H375"/>
    <mergeCell ref="B379:H379"/>
    <mergeCell ref="H393:H399"/>
    <mergeCell ref="E396:E399"/>
    <mergeCell ref="B383:H383"/>
    <mergeCell ref="B387:H387"/>
    <mergeCell ref="B389:H389"/>
    <mergeCell ref="B145:H145"/>
    <mergeCell ref="B18:H18"/>
    <mergeCell ref="B22:H22"/>
    <mergeCell ref="B24:H24"/>
    <mergeCell ref="B128:H128"/>
    <mergeCell ref="E31:E34"/>
    <mergeCell ref="H28:H34"/>
    <mergeCell ref="C123:F123"/>
    <mergeCell ref="G419:H419"/>
    <mergeCell ref="B7:H7"/>
    <mergeCell ref="B131:H131"/>
    <mergeCell ref="B135:H135"/>
    <mergeCell ref="G123:H123"/>
    <mergeCell ref="B10:H10"/>
    <mergeCell ref="B14:H14"/>
    <mergeCell ref="G57:H57"/>
    <mergeCell ref="B139:H139"/>
    <mergeCell ref="B143:H143"/>
  </mergeCells>
  <printOptions/>
  <pageMargins left="0.15748031496062992" right="0.15748031496062992" top="0.03937007874015748" bottom="0.0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Ticaret Borsası</dc:creator>
  <cp:keywords/>
  <dc:description/>
  <cp:lastModifiedBy>Engin Hoca</cp:lastModifiedBy>
  <cp:lastPrinted>2011-11-16T07:01:57Z</cp:lastPrinted>
  <dcterms:created xsi:type="dcterms:W3CDTF">1998-08-03T07:10:21Z</dcterms:created>
  <dcterms:modified xsi:type="dcterms:W3CDTF">2012-01-02T08:03:23Z</dcterms:modified>
  <cp:category/>
  <cp:version/>
  <cp:contentType/>
  <cp:contentStatus/>
</cp:coreProperties>
</file>